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 firstSheet="1" activeTab="1"/>
  </bookViews>
  <sheets>
    <sheet name="F-HAAB ACTMP" sheetId="1" state="hidden" r:id="rId1"/>
    <sheet name="F-HAAB LADC" sheetId="2" r:id="rId2"/>
  </sheets>
  <calcPr calcId="1257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41" i="2"/>
  <c r="E40"/>
  <c r="E39"/>
  <c r="E38"/>
  <c r="E37"/>
  <c r="H23"/>
  <c r="D22"/>
  <c r="D24" s="1"/>
  <c r="H21"/>
  <c r="H20"/>
  <c r="H22" s="1"/>
  <c r="H24" s="1"/>
  <c r="F19"/>
  <c r="D30" i="1"/>
  <c r="D28"/>
  <c r="H28" s="1"/>
  <c r="D27"/>
  <c r="H26"/>
  <c r="H25"/>
  <c r="H27" s="1"/>
  <c r="F24"/>
  <c r="F18"/>
  <c r="F17"/>
  <c r="H16"/>
  <c r="H15"/>
  <c r="H14"/>
  <c r="H13"/>
  <c r="H12"/>
  <c r="H17" s="1"/>
  <c r="F24" i="2" l="1"/>
  <c r="H29" i="1"/>
  <c r="D31"/>
  <c r="H31" s="1"/>
  <c r="D29"/>
  <c r="D32" s="1"/>
  <c r="H32" l="1"/>
  <c r="F32" s="1"/>
  <c r="F29"/>
</calcChain>
</file>

<file path=xl/comments1.xml><?xml version="1.0" encoding="utf-8"?>
<comments xmlns="http://schemas.openxmlformats.org/spreadsheetml/2006/main">
  <authors>
    <author/>
  </authors>
  <commentList>
    <comment ref="A7" authorId="0">
      <text>
        <r>
          <rPr>
            <sz val="11"/>
            <color rgb="FF000000"/>
            <rFont val="Calibri"/>
            <charset val="1"/>
          </rPr>
          <t>======
ID#AAABNGTltRY
Liam    (2024-05-12 15:40:41)
Sur toute cette fiche, remplir uniquement les champs en vert</t>
        </r>
      </text>
    </comment>
    <comment ref="H18" authorId="0">
      <text>
        <r>
          <rPr>
            <sz val="11"/>
            <color rgb="FF000000"/>
            <rFont val="Calibri"/>
            <charset val="1"/>
          </rPr>
          <t>======
ID#AAABNGTltRQ
Liam    (2024-05-12 15:40:41)
En litres
110 max</t>
        </r>
      </text>
    </comment>
    <comment ref="C30" authorId="0">
      <text>
        <r>
          <rPr>
            <sz val="11"/>
            <color rgb="FF000000"/>
            <rFont val="Calibri"/>
            <charset val="1"/>
          </rPr>
          <t>======
ID#AAABNGTltRU
Liam    (2024-05-12 15:40:41)
En Litres</t>
        </r>
      </text>
    </comment>
  </commentList>
</comments>
</file>

<file path=xl/sharedStrings.xml><?xml version="1.0" encoding="utf-8"?>
<sst xmlns="http://schemas.openxmlformats.org/spreadsheetml/2006/main" count="80" uniqueCount="52">
  <si>
    <t xml:space="preserve">F-HAAB Aquila AT01 </t>
  </si>
  <si>
    <t>Date du vol :</t>
  </si>
  <si>
    <r>
      <rPr>
        <sz val="11"/>
        <color rgb="FF000000"/>
        <rFont val="B612"/>
        <charset val="1"/>
      </rPr>
      <t xml:space="preserve">Vol :            </t>
    </r>
    <r>
      <rPr>
        <sz val="11"/>
        <color rgb="FF000000"/>
        <rFont val="Times New Roman"/>
        <charset val="1"/>
      </rPr>
      <t>→</t>
    </r>
  </si>
  <si>
    <t>Commandant de bord :</t>
  </si>
  <si>
    <t>Date pesée : 05/02/2019</t>
  </si>
  <si>
    <t>Bilan carburant</t>
  </si>
  <si>
    <t>Conso. horaire :</t>
  </si>
  <si>
    <t>L/h</t>
  </si>
  <si>
    <t>Densité</t>
  </si>
  <si>
    <t>(0,72 si Avgas et 0,75 si UL91)</t>
  </si>
  <si>
    <t>Phase</t>
  </si>
  <si>
    <t>Durée (minutes)</t>
  </si>
  <si>
    <t>Quantité (Litres)</t>
  </si>
  <si>
    <t>Roulage</t>
  </si>
  <si>
    <t>Croisière en tenant compte du vent</t>
  </si>
  <si>
    <t>Marges</t>
  </si>
  <si>
    <t>Procédures (10 min/procédure)</t>
  </si>
  <si>
    <t>Réserve finale</t>
  </si>
  <si>
    <t>Solution alternative</t>
  </si>
  <si>
    <t>Total minimum à embarquer</t>
  </si>
  <si>
    <t>QUANTITE EMBARQUÉE</t>
  </si>
  <si>
    <t>Masse &amp; Centrage</t>
  </si>
  <si>
    <t>Masse</t>
  </si>
  <si>
    <t>Bras de levier</t>
  </si>
  <si>
    <t>Moment</t>
  </si>
  <si>
    <t>en kg</t>
  </si>
  <si>
    <t>en m</t>
  </si>
  <si>
    <t>en kg.m</t>
  </si>
  <si>
    <t>Masse à vide</t>
  </si>
  <si>
    <t>Passagers avant</t>
  </si>
  <si>
    <t>Bagages</t>
  </si>
  <si>
    <t>SOUS TOTAL</t>
  </si>
  <si>
    <t>Carburant</t>
  </si>
  <si>
    <t>TOTAL</t>
  </si>
  <si>
    <t>Délestage (en L)</t>
  </si>
  <si>
    <t>Carburant arrivée</t>
  </si>
  <si>
    <t>TOTAL Arrivée</t>
  </si>
  <si>
    <t>bras</t>
  </si>
  <si>
    <t>masse</t>
  </si>
  <si>
    <t>Carburant (Kg) l*0,75 SP 98</t>
  </si>
  <si>
    <t>Diagramme Moment/masse</t>
  </si>
  <si>
    <t>Diagramme 
Corde / masse</t>
  </si>
  <si>
    <t>Corde</t>
  </si>
  <si>
    <t>Diagramme de centrage simple, à vous de choisir la quantité d’essence et le type SP98 ou AVGAS.</t>
  </si>
  <si>
    <t>Points du centrogramme pour SDVFR</t>
  </si>
  <si>
    <t>Point n°1</t>
  </si>
  <si>
    <t>Point n°2</t>
  </si>
  <si>
    <t>Point n°3</t>
  </si>
  <si>
    <t>Point n°4</t>
  </si>
  <si>
    <t>m</t>
  </si>
  <si>
    <t>kg</t>
  </si>
  <si>
    <t>Point n°5</t>
  </si>
</sst>
</file>

<file path=xl/styles.xml><?xml version="1.0" encoding="utf-8"?>
<styleSheet xmlns="http://schemas.openxmlformats.org/spreadsheetml/2006/main">
  <fonts count="16">
    <font>
      <sz val="11"/>
      <color rgb="FF000000"/>
      <name val="Calibri"/>
      <charset val="1"/>
    </font>
    <font>
      <b/>
      <sz val="18"/>
      <color rgb="FFFFFFFF"/>
      <name val="B612"/>
      <charset val="1"/>
    </font>
    <font>
      <sz val="11"/>
      <color rgb="FF000000"/>
      <name val="B612"/>
      <charset val="1"/>
    </font>
    <font>
      <sz val="11"/>
      <color rgb="FF000000"/>
      <name val="Times New Roman"/>
      <charset val="1"/>
    </font>
    <font>
      <sz val="9"/>
      <color rgb="FF000000"/>
      <name val="B612"/>
      <charset val="1"/>
    </font>
    <font>
      <b/>
      <sz val="16"/>
      <color rgb="FFFFFFFF"/>
      <name val="B612"/>
      <charset val="1"/>
    </font>
    <font>
      <sz val="11"/>
      <color rgb="FFFF0000"/>
      <name val="Calibri"/>
      <charset val="1"/>
    </font>
    <font>
      <sz val="11"/>
      <color rgb="FFFFFFFF"/>
      <name val="Calibri"/>
      <charset val="1"/>
    </font>
    <font>
      <b/>
      <sz val="11"/>
      <color rgb="FF000000"/>
      <name val="B612"/>
      <charset val="1"/>
    </font>
    <font>
      <sz val="10"/>
      <color rgb="FF000000"/>
      <name val="Arial"/>
      <charset val="1"/>
    </font>
    <font>
      <b/>
      <sz val="12"/>
      <color rgb="FF000000"/>
      <name val="Arial"/>
      <charset val="1"/>
    </font>
    <font>
      <sz val="11"/>
      <color rgb="FFFFFFFF"/>
      <name val="B612"/>
      <charset val="1"/>
    </font>
    <font>
      <i/>
      <sz val="10"/>
      <color rgb="FFFFFFFF"/>
      <name val="B612"/>
      <charset val="1"/>
    </font>
    <font>
      <i/>
      <sz val="11"/>
      <color rgb="FF000000"/>
      <name val="B612"/>
      <charset val="1"/>
    </font>
    <font>
      <b/>
      <i/>
      <sz val="11"/>
      <color rgb="FF000000"/>
      <name val="B612"/>
      <charset val="1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4472C4"/>
        <bgColor rgb="FF666699"/>
      </patternFill>
    </fill>
    <fill>
      <patternFill patternType="solid">
        <fgColor rgb="FFCCFFCC"/>
        <bgColor rgb="FFCCFFFF"/>
      </patternFill>
    </fill>
    <fill>
      <patternFill patternType="solid">
        <fgColor rgb="FF5B9BD5"/>
        <bgColor rgb="FF4472C4"/>
      </patternFill>
    </fill>
    <fill>
      <patternFill patternType="solid">
        <fgColor rgb="FFFFC000"/>
        <bgColor rgb="FFFF9900"/>
      </patternFill>
    </fill>
    <fill>
      <patternFill patternType="solid">
        <fgColor rgb="FFFEF2CB"/>
        <bgColor rgb="FFFFFF99"/>
      </patternFill>
    </fill>
    <fill>
      <patternFill patternType="solid">
        <fgColor rgb="FFBFBFBF"/>
        <bgColor rgb="FFB7B7B7"/>
      </patternFill>
    </fill>
    <fill>
      <patternFill patternType="solid">
        <fgColor rgb="FFCCFFCC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5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 vertical="top"/>
    </xf>
    <xf numFmtId="0" fontId="2" fillId="0" borderId="6" xfId="0" applyFont="1" applyBorder="1" applyAlignment="1" applyProtection="1">
      <alignment horizontal="left"/>
    </xf>
    <xf numFmtId="0" fontId="4" fillId="0" borderId="5" xfId="0" applyFont="1" applyBorder="1" applyAlignment="1" applyProtection="1">
      <alignment horizontal="center" vertical="top"/>
    </xf>
    <xf numFmtId="0" fontId="2" fillId="0" borderId="4" xfId="0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left"/>
    </xf>
    <xf numFmtId="0" fontId="2" fillId="0" borderId="2" xfId="0" applyFont="1" applyBorder="1" applyAlignment="1" applyProtection="1">
      <alignment horizontal="left"/>
    </xf>
    <xf numFmtId="0" fontId="0" fillId="0" borderId="1" xfId="0" applyFont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Font="1" applyAlignment="1" applyProtection="1"/>
    <xf numFmtId="0" fontId="6" fillId="0" borderId="0" xfId="0" applyFont="1" applyAlignment="1" applyProtection="1"/>
    <xf numFmtId="0" fontId="2" fillId="3" borderId="10" xfId="0" applyFont="1" applyFill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9" fillId="0" borderId="0" xfId="0" applyFont="1" applyAlignment="1" applyProtection="1">
      <alignment horizontal="center"/>
    </xf>
    <xf numFmtId="0" fontId="9" fillId="0" borderId="0" xfId="0" applyFont="1" applyAlignment="1" applyProtection="1"/>
    <xf numFmtId="0" fontId="0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 vertical="center"/>
    </xf>
    <xf numFmtId="0" fontId="10" fillId="0" borderId="0" xfId="0" applyFont="1" applyAlignment="1" applyProtection="1"/>
    <xf numFmtId="0" fontId="13" fillId="6" borderId="27" xfId="0" applyFont="1" applyFill="1" applyBorder="1" applyAlignment="1" applyProtection="1"/>
    <xf numFmtId="0" fontId="13" fillId="6" borderId="28" xfId="0" applyFont="1" applyFill="1" applyBorder="1" applyAlignment="1" applyProtection="1"/>
    <xf numFmtId="0" fontId="2" fillId="7" borderId="12" xfId="0" applyFont="1" applyFill="1" applyBorder="1" applyAlignment="1" applyProtection="1">
      <alignment horizontal="center"/>
    </xf>
    <xf numFmtId="0" fontId="13" fillId="6" borderId="27" xfId="0" applyFont="1" applyFill="1" applyBorder="1" applyAlignment="1" applyProtection="1">
      <alignment horizontal="left"/>
    </xf>
    <xf numFmtId="0" fontId="13" fillId="6" borderId="28" xfId="0" applyFont="1" applyFill="1" applyBorder="1" applyAlignment="1" applyProtection="1">
      <alignment horizontal="left"/>
    </xf>
    <xf numFmtId="0" fontId="13" fillId="6" borderId="30" xfId="0" applyFont="1" applyFill="1" applyBorder="1" applyAlignment="1" applyProtection="1">
      <alignment horizontal="left"/>
    </xf>
    <xf numFmtId="0" fontId="2" fillId="0" borderId="0" xfId="0" applyFont="1" applyAlignment="1" applyProtection="1"/>
    <xf numFmtId="0" fontId="0" fillId="0" borderId="0" xfId="0" applyFont="1" applyBorder="1" applyAlignment="1" applyProtection="1">
      <alignment horizontal="center" vertical="center" wrapText="1"/>
    </xf>
    <xf numFmtId="4" fontId="2" fillId="0" borderId="0" xfId="0" applyNumberFormat="1" applyFont="1" applyAlignment="1" applyProtection="1"/>
    <xf numFmtId="0" fontId="2" fillId="0" borderId="4" xfId="0" applyFont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8" fillId="0" borderId="14" xfId="0" applyFont="1" applyBorder="1" applyAlignment="1" applyProtection="1">
      <alignment horizontal="center"/>
    </xf>
    <xf numFmtId="0" fontId="8" fillId="0" borderId="15" xfId="0" applyFont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0" fontId="0" fillId="0" borderId="17" xfId="0" applyFont="1" applyBorder="1" applyAlignment="1" applyProtection="1"/>
    <xf numFmtId="0" fontId="11" fillId="4" borderId="18" xfId="0" applyFont="1" applyFill="1" applyBorder="1" applyAlignment="1" applyProtection="1">
      <alignment horizontal="center"/>
    </xf>
    <xf numFmtId="0" fontId="11" fillId="4" borderId="19" xfId="0" applyFont="1" applyFill="1" applyBorder="1" applyAlignment="1" applyProtection="1">
      <alignment horizontal="center"/>
    </xf>
    <xf numFmtId="0" fontId="11" fillId="4" borderId="20" xfId="0" applyFont="1" applyFill="1" applyBorder="1" applyAlignment="1" applyProtection="1">
      <alignment horizontal="center"/>
    </xf>
    <xf numFmtId="0" fontId="12" fillId="4" borderId="21" xfId="0" applyFont="1" applyFill="1" applyBorder="1" applyAlignment="1" applyProtection="1">
      <alignment horizontal="center" vertical="center"/>
    </xf>
    <xf numFmtId="0" fontId="12" fillId="4" borderId="22" xfId="0" applyFont="1" applyFill="1" applyBorder="1" applyAlignment="1" applyProtection="1">
      <alignment horizontal="center" vertical="center"/>
    </xf>
    <xf numFmtId="0" fontId="12" fillId="4" borderId="23" xfId="0" applyFont="1" applyFill="1" applyBorder="1" applyAlignment="1" applyProtection="1">
      <alignment horizontal="center" vertical="center"/>
    </xf>
    <xf numFmtId="2" fontId="2" fillId="0" borderId="12" xfId="0" applyNumberFormat="1" applyFont="1" applyBorder="1" applyAlignment="1" applyProtection="1">
      <alignment horizontal="center"/>
    </xf>
    <xf numFmtId="2" fontId="2" fillId="0" borderId="5" xfId="0" applyNumberFormat="1" applyFont="1" applyBorder="1" applyAlignment="1" applyProtection="1">
      <alignment horizontal="center"/>
    </xf>
    <xf numFmtId="1" fontId="2" fillId="0" borderId="5" xfId="0" applyNumberFormat="1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/>
    </xf>
    <xf numFmtId="0" fontId="8" fillId="0" borderId="12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0" fontId="8" fillId="0" borderId="26" xfId="0" applyFont="1" applyBorder="1" applyAlignment="1" applyProtection="1">
      <alignment horizontal="center"/>
    </xf>
    <xf numFmtId="0" fontId="8" fillId="5" borderId="1" xfId="0" applyFont="1" applyFill="1" applyBorder="1" applyAlignment="1" applyProtection="1">
      <alignment horizontal="center"/>
    </xf>
    <xf numFmtId="2" fontId="2" fillId="0" borderId="26" xfId="0" applyNumberFormat="1" applyFont="1" applyBorder="1" applyAlignment="1" applyProtection="1">
      <alignment horizontal="center"/>
    </xf>
    <xf numFmtId="2" fontId="8" fillId="5" borderId="1" xfId="0" applyNumberFormat="1" applyFont="1" applyFill="1" applyBorder="1" applyAlignment="1" applyProtection="1">
      <alignment horizontal="center"/>
    </xf>
    <xf numFmtId="1" fontId="13" fillId="6" borderId="22" xfId="0" applyNumberFormat="1" applyFont="1" applyFill="1" applyBorder="1" applyAlignment="1" applyProtection="1">
      <alignment horizontal="center"/>
    </xf>
    <xf numFmtId="0" fontId="13" fillId="6" borderId="29" xfId="0" applyFont="1" applyFill="1" applyBorder="1" applyAlignment="1" applyProtection="1">
      <alignment horizontal="center"/>
    </xf>
    <xf numFmtId="1" fontId="13" fillId="6" borderId="24" xfId="0" applyNumberFormat="1" applyFont="1" applyFill="1" applyBorder="1" applyAlignment="1" applyProtection="1">
      <alignment horizontal="center"/>
    </xf>
    <xf numFmtId="0" fontId="13" fillId="6" borderId="24" xfId="0" applyFont="1" applyFill="1" applyBorder="1" applyAlignment="1" applyProtection="1">
      <alignment horizontal="center"/>
    </xf>
    <xf numFmtId="0" fontId="13" fillId="6" borderId="31" xfId="0" applyFont="1" applyFill="1" applyBorder="1" applyAlignment="1" applyProtection="1">
      <alignment horizontal="center"/>
    </xf>
    <xf numFmtId="0" fontId="13" fillId="6" borderId="32" xfId="0" applyFont="1" applyFill="1" applyBorder="1" applyAlignment="1" applyProtection="1">
      <alignment horizontal="center"/>
    </xf>
    <xf numFmtId="1" fontId="14" fillId="6" borderId="33" xfId="0" applyNumberFormat="1" applyFont="1" applyFill="1" applyBorder="1" applyAlignment="1" applyProtection="1">
      <alignment horizontal="center"/>
    </xf>
    <xf numFmtId="2" fontId="13" fillId="6" borderId="34" xfId="0" applyNumberFormat="1" applyFont="1" applyFill="1" applyBorder="1" applyAlignment="1" applyProtection="1">
      <alignment horizontal="center"/>
    </xf>
    <xf numFmtId="2" fontId="14" fillId="5" borderId="1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 shrinkToFit="1"/>
    </xf>
    <xf numFmtId="0" fontId="0" fillId="0" borderId="0" xfId="0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center" vertical="top"/>
      <protection locked="0"/>
    </xf>
    <xf numFmtId="0" fontId="4" fillId="0" borderId="7" xfId="0" applyFont="1" applyBorder="1" applyAlignment="1" applyProtection="1">
      <alignment horizontal="center" vertical="top"/>
      <protection locked="0"/>
    </xf>
    <xf numFmtId="0" fontId="0" fillId="0" borderId="35" xfId="0" applyBorder="1" applyAlignment="1" applyProtection="1">
      <alignment horizontal="center" vertical="center" wrapText="1"/>
    </xf>
    <xf numFmtId="0" fontId="0" fillId="0" borderId="35" xfId="0" applyBorder="1" applyAlignment="1" applyProtection="1"/>
    <xf numFmtId="0" fontId="15" fillId="0" borderId="35" xfId="0" applyFont="1" applyBorder="1" applyAlignment="1" applyProtection="1"/>
    <xf numFmtId="2" fontId="0" fillId="0" borderId="36" xfId="0" applyNumberFormat="1" applyBorder="1" applyAlignment="1" applyProtection="1">
      <alignment horizontal="center"/>
    </xf>
    <xf numFmtId="0" fontId="15" fillId="0" borderId="37" xfId="0" applyFont="1" applyBorder="1" applyAlignment="1" applyProtection="1"/>
    <xf numFmtId="4" fontId="0" fillId="0" borderId="36" xfId="0" applyNumberFormat="1" applyFont="1" applyBorder="1" applyAlignment="1" applyProtection="1">
      <alignment horizontal="center"/>
    </xf>
    <xf numFmtId="0" fontId="0" fillId="0" borderId="36" xfId="0" applyFont="1" applyBorder="1" applyAlignment="1" applyProtection="1">
      <alignment horizontal="center"/>
    </xf>
    <xf numFmtId="0" fontId="2" fillId="8" borderId="24" xfId="0" applyFont="1" applyFill="1" applyBorder="1" applyAlignment="1" applyProtection="1">
      <alignment horizontal="center"/>
      <protection locked="0"/>
    </xf>
    <xf numFmtId="0" fontId="15" fillId="0" borderId="38" xfId="0" applyFont="1" applyBorder="1" applyAlignment="1" applyProtection="1"/>
    <xf numFmtId="0" fontId="0" fillId="0" borderId="36" xfId="0" applyFont="1" applyFill="1" applyBorder="1" applyAlignment="1" applyProtection="1">
      <alignment horizontal="center"/>
    </xf>
    <xf numFmtId="4" fontId="0" fillId="0" borderId="38" xfId="0" applyNumberFormat="1" applyFont="1" applyBorder="1" applyAlignment="1" applyProtection="1">
      <alignment horizontal="center"/>
    </xf>
  </cellXfs>
  <cellStyles count="1">
    <cellStyle name="Normal" xfId="0" builtinId="0"/>
  </cellStyles>
  <dxfs count="3"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57575"/>
      <rgbColor rgb="FFA5A5A5"/>
      <rgbColor rgb="FF993366"/>
      <rgbColor rgb="FFFEF2CB"/>
      <rgbColor rgb="FFCCFFFF"/>
      <rgbColor rgb="FF660066"/>
      <rgbColor rgb="FFFF3B3B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7B7B7"/>
      <rgbColor rgb="FFFF99CC"/>
      <rgbColor rgb="FFB3B3B3"/>
      <rgbColor rgb="FFFFCC99"/>
      <rgbColor rgb="FF4472C4"/>
      <rgbColor rgb="FF33CCCC"/>
      <rgbColor rgb="FF99CC00"/>
      <rgbColor rgb="FFFFC000"/>
      <rgbColor rgb="FFFF9900"/>
      <rgbColor rgb="FFFF420E"/>
      <rgbColor rgb="FF666699"/>
      <rgbColor rgb="FF8B8B8B"/>
      <rgbColor rgb="FF004586"/>
      <rgbColor rgb="FF5B9BD5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99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757575"/>
                </a:solidFill>
                <a:latin typeface="Calibri"/>
                <a:ea typeface="Calibri"/>
              </a:defRPr>
            </a:pPr>
            <a:r>
              <a:rPr lang="fr-FR" sz="1400" b="0" strike="noStrike" spc="-1">
                <a:solidFill>
                  <a:srgbClr val="757575"/>
                </a:solidFill>
                <a:latin typeface="Calibri"/>
                <a:ea typeface="Calibri"/>
              </a:rPr>
              <a:t>Centrage F-HAAB</a:t>
            </a:r>
          </a:p>
        </c:rich>
      </c:tx>
      <c:layout/>
      <c:spPr>
        <a:noFill/>
        <a:ln w="0">
          <a:noFill/>
        </a:ln>
      </c:spPr>
    </c:title>
    <c:plotArea>
      <c:layout/>
      <c:scatterChart>
        <c:scatterStyle val="lineMarker"/>
        <c:ser>
          <c:idx val="0"/>
          <c:order val="0"/>
          <c:tx>
            <c:strRef>
              <c:f>'F-HAAB ACTMP'!$A$1:$A$1</c:f>
              <c:strCache>
                <c:ptCount val="1"/>
                <c:pt idx="0">
                  <c:v>F-HAAB Aquila AT01 </c:v>
                </c:pt>
              </c:strCache>
            </c:strRef>
          </c:tx>
          <c:spPr>
            <a:ln w="19080">
              <a:solidFill>
                <a:srgbClr val="A5A5A5"/>
              </a:solidFill>
              <a:round/>
            </a:ln>
          </c:spPr>
          <c:marker>
            <c:symbol val="circle"/>
            <c:size val="7"/>
            <c:spPr>
              <a:solidFill>
                <a:srgbClr val="A5A5A5"/>
              </a:solidFill>
            </c:spPr>
          </c:marker>
          <c:dPt>
            <c:idx val="1"/>
            <c:marker>
              <c:symbol val="none"/>
            </c:marker>
          </c:dPt>
          <c:xVal>
            <c:numRef>
              <c:f>'F-HAAB ACTMP'!$E$38:$E$42</c:f>
              <c:numCache>
                <c:formatCode>General</c:formatCode>
                <c:ptCount val="5"/>
                <c:pt idx="0">
                  <c:v>238</c:v>
                </c:pt>
                <c:pt idx="1">
                  <c:v>320</c:v>
                </c:pt>
                <c:pt idx="2">
                  <c:v>393</c:v>
                </c:pt>
                <c:pt idx="3">
                  <c:v>292</c:v>
                </c:pt>
                <c:pt idx="4">
                  <c:v>238</c:v>
                </c:pt>
              </c:numCache>
            </c:numRef>
          </c:xVal>
          <c:yVal>
            <c:numRef>
              <c:f>'F-HAAB ACTMP'!$F$38:$F$42</c:f>
              <c:numCache>
                <c:formatCode>General</c:formatCode>
                <c:ptCount val="5"/>
                <c:pt idx="0">
                  <c:v>558</c:v>
                </c:pt>
                <c:pt idx="1">
                  <c:v>750</c:v>
                </c:pt>
                <c:pt idx="2">
                  <c:v>750</c:v>
                </c:pt>
                <c:pt idx="3">
                  <c:v>558</c:v>
                </c:pt>
                <c:pt idx="4">
                  <c:v>558</c:v>
                </c:pt>
              </c:numCache>
            </c:numRef>
          </c:yVal>
        </c:ser>
        <c:ser>
          <c:idx val="1"/>
          <c:order val="1"/>
          <c:spPr>
            <a:ln w="28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FF420E"/>
              </a:solidFill>
            </c:spPr>
          </c:marker>
          <c:xVal>
            <c:numRef>
              <c:f>'F-HAAB ACTMP'!$H$29</c:f>
              <c:numCache>
                <c:formatCode>0.00</c:formatCode>
                <c:ptCount val="1"/>
                <c:pt idx="0">
                  <c:v>353.11</c:v>
                </c:pt>
              </c:numCache>
            </c:numRef>
          </c:xVal>
          <c:yVal>
            <c:numRef>
              <c:f>'F-HAAB ACTMP'!$D$29</c:f>
              <c:numCache>
                <c:formatCode>General</c:formatCode>
                <c:ptCount val="1"/>
                <c:pt idx="0">
                  <c:v>732</c:v>
                </c:pt>
              </c:numCache>
            </c:numRef>
          </c:yVal>
        </c:ser>
        <c:axId val="127615744"/>
        <c:axId val="127616896"/>
      </c:scatterChart>
      <c:valAx>
        <c:axId val="127615744"/>
        <c:scaling>
          <c:orientation val="minMax"/>
          <c:min val="220"/>
        </c:scaling>
        <c:axPos val="b"/>
        <c:numFmt formatCode="General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000000"/>
                </a:solidFill>
                <a:latin typeface="Calibri"/>
                <a:ea typeface="Calibri"/>
              </a:defRPr>
            </a:pPr>
            <a:endParaRPr lang="fr-FR"/>
          </a:p>
        </c:txPr>
        <c:crossAx val="127616896"/>
        <c:crosses val="autoZero"/>
        <c:crossBetween val="midCat"/>
      </c:valAx>
      <c:valAx>
        <c:axId val="127616896"/>
        <c:scaling>
          <c:orientation val="minMax"/>
          <c:max val="800"/>
          <c:min val="500"/>
        </c:scaling>
        <c:axPos val="l"/>
        <c:majorGridlines>
          <c:spPr>
            <a:ln w="6480">
              <a:solidFill>
                <a:srgbClr val="B7B7B7"/>
              </a:solidFill>
              <a:round/>
            </a:ln>
          </c:spPr>
        </c:majorGridlines>
        <c:numFmt formatCode="General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000000"/>
                </a:solidFill>
                <a:latin typeface="Calibri"/>
                <a:ea typeface="Calibri"/>
              </a:defRPr>
            </a:pPr>
            <a:endParaRPr lang="fr-FR"/>
          </a:p>
        </c:txPr>
        <c:crossAx val="127615744"/>
        <c:crossesAt val="0"/>
        <c:crossBetween val="midCat"/>
      </c:valAx>
      <c:spPr>
        <a:noFill/>
        <a:ln w="0">
          <a:noFill/>
        </a:ln>
      </c:spPr>
    </c:plotArea>
    <c:plotVisOnly val="1"/>
    <c:dispBlanksAs val="span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757575"/>
                </a:solidFill>
                <a:latin typeface="Calibri"/>
                <a:ea typeface="Calibri"/>
              </a:defRPr>
            </a:pPr>
            <a:r>
              <a:rPr lang="fr-FR" sz="1400" b="0" strike="noStrike" spc="-1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ea typeface="Calibri"/>
              </a:rPr>
              <a:t>Centrage F-HAAB
diagramme moment / masse</a:t>
            </a:r>
          </a:p>
        </c:rich>
      </c:tx>
      <c:layout/>
      <c:spPr>
        <a:noFill/>
        <a:ln w="0">
          <a:noFill/>
        </a:ln>
      </c:spPr>
    </c:title>
    <c:plotArea>
      <c:layout>
        <c:manualLayout>
          <c:layoutTarget val="inner"/>
          <c:xMode val="edge"/>
          <c:yMode val="edge"/>
          <c:x val="5.8354661791590511E-2"/>
          <c:y val="0.13311832740213503"/>
          <c:w val="0.90098720292504597"/>
          <c:h val="0.76790480427046315"/>
        </c:manualLayout>
      </c:layout>
      <c:scatterChart>
        <c:scatterStyle val="lineMarker"/>
        <c:ser>
          <c:idx val="0"/>
          <c:order val="0"/>
          <c:tx>
            <c:strRef>
              <c:f>'F-HAAB LADC'!$A$1:$A$1</c:f>
              <c:strCache>
                <c:ptCount val="1"/>
                <c:pt idx="0">
                  <c:v>F-HAAB Aquila AT01 </c:v>
                </c:pt>
              </c:strCache>
            </c:strRef>
          </c:tx>
          <c:spPr>
            <a:ln w="19080">
              <a:solidFill>
                <a:schemeClr val="tx1">
                  <a:lumMod val="50000"/>
                  <a:lumOff val="50000"/>
                </a:schemeClr>
              </a:solidFill>
              <a:round/>
            </a:ln>
          </c:spPr>
          <c:marker>
            <c:symbol val="circle"/>
            <c:size val="7"/>
            <c:spPr>
              <a:solidFill>
                <a:srgbClr val="A5A5A5"/>
              </a:solidFill>
            </c:spPr>
          </c:marker>
          <c:dPt>
            <c:idx val="1"/>
          </c:dPt>
          <c:xVal>
            <c:numRef>
              <c:f>'F-HAAB LADC'!$E$30:$E$34</c:f>
              <c:numCache>
                <c:formatCode>General</c:formatCode>
                <c:ptCount val="5"/>
                <c:pt idx="0">
                  <c:v>238</c:v>
                </c:pt>
                <c:pt idx="1">
                  <c:v>320</c:v>
                </c:pt>
                <c:pt idx="2">
                  <c:v>393</c:v>
                </c:pt>
                <c:pt idx="3">
                  <c:v>292</c:v>
                </c:pt>
                <c:pt idx="4">
                  <c:v>238</c:v>
                </c:pt>
              </c:numCache>
            </c:numRef>
          </c:xVal>
          <c:yVal>
            <c:numRef>
              <c:f>'F-HAAB LADC'!$F$30:$F$34</c:f>
              <c:numCache>
                <c:formatCode>General</c:formatCode>
                <c:ptCount val="5"/>
                <c:pt idx="0">
                  <c:v>558</c:v>
                </c:pt>
                <c:pt idx="1">
                  <c:v>750</c:v>
                </c:pt>
                <c:pt idx="2">
                  <c:v>750</c:v>
                </c:pt>
                <c:pt idx="3">
                  <c:v>558</c:v>
                </c:pt>
                <c:pt idx="4">
                  <c:v>558</c:v>
                </c:pt>
              </c:numCache>
            </c:numRef>
          </c:yVal>
        </c:ser>
        <c:ser>
          <c:idx val="1"/>
          <c:order val="1"/>
          <c:tx>
            <c:strRef>
              <c:f>centrage</c:f>
              <c:strCache>
                <c:ptCount val="1"/>
                <c:pt idx="0">
                  <c:v>centrage</c:v>
                </c:pt>
              </c:strCache>
            </c:strRef>
          </c:tx>
          <c:spPr>
            <a:ln w="28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FF420E"/>
              </a:solidFill>
            </c:spPr>
          </c:marker>
          <c:xVal>
            <c:numRef>
              <c:f>'F-HAAB LADC'!$H$24:$H$24</c:f>
              <c:numCache>
                <c:formatCode>0.00</c:formatCode>
                <c:ptCount val="1"/>
                <c:pt idx="0">
                  <c:v>309.41000000000003</c:v>
                </c:pt>
              </c:numCache>
            </c:numRef>
          </c:xVal>
          <c:yVal>
            <c:numRef>
              <c:f>'F-HAAB LADC'!$D$24:$D$24</c:f>
              <c:numCache>
                <c:formatCode>General</c:formatCode>
                <c:ptCount val="1"/>
                <c:pt idx="0">
                  <c:v>700</c:v>
                </c:pt>
              </c:numCache>
            </c:numRef>
          </c:yVal>
        </c:ser>
        <c:axId val="91629056"/>
        <c:axId val="91630592"/>
      </c:scatterChart>
      <c:valAx>
        <c:axId val="91629056"/>
        <c:scaling>
          <c:orientation val="minMax"/>
          <c:min val="220"/>
        </c:scaling>
        <c:axPos val="b"/>
        <c:numFmt formatCode="General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000000"/>
                </a:solidFill>
                <a:latin typeface="Calibri"/>
                <a:ea typeface="Calibri"/>
              </a:defRPr>
            </a:pPr>
            <a:endParaRPr lang="fr-FR"/>
          </a:p>
        </c:txPr>
        <c:crossAx val="91630592"/>
        <c:crosses val="autoZero"/>
        <c:crossBetween val="midCat"/>
      </c:valAx>
      <c:valAx>
        <c:axId val="91630592"/>
        <c:scaling>
          <c:orientation val="minMax"/>
          <c:max val="800"/>
          <c:min val="500"/>
        </c:scaling>
        <c:axPos val="l"/>
        <c:majorGridlines>
          <c:spPr>
            <a:ln w="6480">
              <a:solidFill>
                <a:srgbClr val="B7B7B7"/>
              </a:solidFill>
              <a:round/>
            </a:ln>
          </c:spPr>
        </c:majorGridlines>
        <c:numFmt formatCode="General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000000"/>
                </a:solidFill>
                <a:latin typeface="Calibri"/>
                <a:ea typeface="Calibri"/>
              </a:defRPr>
            </a:pPr>
            <a:endParaRPr lang="fr-FR"/>
          </a:p>
        </c:txPr>
        <c:crossAx val="91629056"/>
        <c:crosses val="autoZero"/>
        <c:crossBetween val="midCat"/>
      </c:valAx>
      <c:spPr>
        <a:noFill/>
        <a:ln w="0">
          <a:noFill/>
        </a:ln>
      </c:spPr>
    </c:plotArea>
    <c:plotVisOnly val="1"/>
    <c:dispBlanksAs val="span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 rot="0"/>
          <a:lstStyle/>
          <a:p>
            <a:pPr>
              <a:defRPr sz="1300" b="0" strike="noStrike" spc="-1">
                <a:latin typeface="Arial"/>
              </a:defRPr>
            </a:pPr>
            <a:r>
              <a:rPr lang="fr-FR" sz="1300" b="0" strike="noStrike" spc="-1">
                <a:latin typeface="Arial"/>
              </a:rPr>
              <a:t>Centrage F-HAAB pour SDVFR
diagramme corde / masse</a:t>
            </a:r>
          </a:p>
        </c:rich>
      </c:tx>
      <c:layout/>
      <c:spPr>
        <a:noFill/>
        <a:ln w="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xVal>
            <c:numRef>
              <c:f>'F-HAAB LADC'!$E$37:$E$41</c:f>
              <c:numCache>
                <c:formatCode>#,##0.00</c:formatCode>
                <c:ptCount val="5"/>
                <c:pt idx="0">
                  <c:v>0.4265232974910394</c:v>
                </c:pt>
                <c:pt idx="1">
                  <c:v>0.42666666666666669</c:v>
                </c:pt>
                <c:pt idx="2">
                  <c:v>0.52400000000000002</c:v>
                </c:pt>
                <c:pt idx="3">
                  <c:v>0.52329749103942658</c:v>
                </c:pt>
                <c:pt idx="4">
                  <c:v>0.4265232974910394</c:v>
                </c:pt>
              </c:numCache>
            </c:numRef>
          </c:xVal>
          <c:yVal>
            <c:numRef>
              <c:f>'F-HAAB LADC'!$F$37:$F$41</c:f>
              <c:numCache>
                <c:formatCode>General</c:formatCode>
                <c:ptCount val="5"/>
                <c:pt idx="0">
                  <c:v>558</c:v>
                </c:pt>
                <c:pt idx="1">
                  <c:v>750</c:v>
                </c:pt>
                <c:pt idx="2">
                  <c:v>750</c:v>
                </c:pt>
                <c:pt idx="3">
                  <c:v>558</c:v>
                </c:pt>
                <c:pt idx="4">
                  <c:v>558</c:v>
                </c:pt>
              </c:numCache>
            </c:numRef>
          </c:yVal>
        </c:ser>
        <c:ser>
          <c:idx val="1"/>
          <c:order val="1"/>
          <c:tx>
            <c:strRef>
              <c:f>point</c:f>
              <c:strCache>
                <c:ptCount val="1"/>
                <c:pt idx="0">
                  <c:v>point</c:v>
                </c:pt>
              </c:strCache>
            </c:strRef>
          </c:tx>
          <c:spPr>
            <a:ln w="28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FF420E"/>
              </a:solidFill>
            </c:spPr>
          </c:marker>
          <c:xVal>
            <c:numRef>
              <c:f>'F-HAAB LADC'!$F$24:$F$24</c:f>
              <c:numCache>
                <c:formatCode>0.00</c:formatCode>
                <c:ptCount val="1"/>
                <c:pt idx="0">
                  <c:v>0.44201428571428575</c:v>
                </c:pt>
              </c:numCache>
            </c:numRef>
          </c:xVal>
          <c:yVal>
            <c:numRef>
              <c:f>'F-HAAB LADC'!$D$24:$D$24</c:f>
              <c:numCache>
                <c:formatCode>General</c:formatCode>
                <c:ptCount val="1"/>
                <c:pt idx="0">
                  <c:v>700</c:v>
                </c:pt>
              </c:numCache>
            </c:numRef>
          </c:yVal>
        </c:ser>
        <c:axId val="91681152"/>
        <c:axId val="91682688"/>
      </c:scatterChart>
      <c:valAx>
        <c:axId val="91681152"/>
        <c:scaling>
          <c:orientation val="minMax"/>
        </c:scaling>
        <c:axPos val="b"/>
        <c:numFmt formatCode="0.00" sourceLinked="0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fr-FR"/>
          </a:p>
        </c:txPr>
        <c:crossAx val="91682688"/>
        <c:crosses val="autoZero"/>
        <c:crossBetween val="midCat"/>
      </c:valAx>
      <c:valAx>
        <c:axId val="91682688"/>
        <c:scaling>
          <c:orientation val="minMax"/>
          <c:max val="800"/>
          <c:min val="500"/>
        </c:scaling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General" sourceLinked="0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fr-FR"/>
          </a:p>
        </c:txPr>
        <c:crossAx val="91681152"/>
        <c:crossesAt val="0"/>
        <c:crossBetween val="midCat"/>
      </c:valAx>
      <c:spPr>
        <a:noFill/>
        <a:ln w="0">
          <a:solidFill>
            <a:srgbClr val="B3B3B3"/>
          </a:solidFill>
        </a:ln>
      </c:spPr>
    </c:plotArea>
    <c:plotVisOnly val="1"/>
    <c:dispBlanksAs val="span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152280</xdr:colOff>
      <xdr:row>32</xdr:row>
      <xdr:rowOff>91440</xdr:rowOff>
    </xdr:from>
    <xdr:to>
      <xdr:col>7</xdr:col>
      <xdr:colOff>563400</xdr:colOff>
      <xdr:row>50</xdr:row>
      <xdr:rowOff>70560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47520</xdr:colOff>
      <xdr:row>2</xdr:row>
      <xdr:rowOff>104760</xdr:rowOff>
    </xdr:from>
    <xdr:to>
      <xdr:col>2</xdr:col>
      <xdr:colOff>509040</xdr:colOff>
      <xdr:row>4</xdr:row>
      <xdr:rowOff>93240</xdr:rowOff>
    </xdr:to>
    <xdr:pic>
      <xdr:nvPicPr>
        <xdr:cNvPr id="0" name="image1.jpg"/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47520" y="466560"/>
          <a:ext cx="1750680" cy="350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5760</xdr:colOff>
      <xdr:row>26</xdr:row>
      <xdr:rowOff>7560</xdr:rowOff>
    </xdr:from>
    <xdr:to>
      <xdr:col>7</xdr:col>
      <xdr:colOff>416880</xdr:colOff>
      <xdr:row>41</xdr:row>
      <xdr:rowOff>45000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10440</xdr:colOff>
      <xdr:row>41</xdr:row>
      <xdr:rowOff>172980</xdr:rowOff>
    </xdr:from>
    <xdr:to>
      <xdr:col>7</xdr:col>
      <xdr:colOff>422640</xdr:colOff>
      <xdr:row>59</xdr:row>
      <xdr:rowOff>158220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3B3B"/>
  </sheetPr>
  <dimension ref="A1:Z1000"/>
  <sheetViews>
    <sheetView zoomScale="75" zoomScaleNormal="75" workbookViewId="0">
      <selection activeCell="L48" sqref="L48"/>
    </sheetView>
  </sheetViews>
  <sheetFormatPr baseColWidth="10" defaultColWidth="14.42578125" defaultRowHeight="15"/>
  <cols>
    <col min="1" max="26" width="9.140625" style="15" customWidth="1"/>
  </cols>
  <sheetData>
    <row r="1" spans="1:26" ht="14.2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4.25" customHeight="1">
      <c r="A2" s="14"/>
      <c r="B2" s="14"/>
      <c r="C2" s="14"/>
      <c r="D2" s="14"/>
      <c r="E2" s="14"/>
      <c r="F2" s="14"/>
      <c r="G2" s="14"/>
      <c r="H2" s="14"/>
      <c r="I2" s="14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4.25" customHeight="1">
      <c r="A3" s="13"/>
      <c r="B3" s="13"/>
      <c r="C3" s="13"/>
      <c r="D3" s="12" t="s">
        <v>1</v>
      </c>
      <c r="E3" s="12"/>
      <c r="F3" s="12"/>
      <c r="G3" s="11" t="s">
        <v>2</v>
      </c>
      <c r="H3" s="11"/>
      <c r="I3" s="11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14.25" customHeight="1">
      <c r="A4" s="13"/>
      <c r="B4" s="13"/>
      <c r="C4" s="13"/>
      <c r="D4" s="10" t="s">
        <v>3</v>
      </c>
      <c r="E4" s="10"/>
      <c r="F4" s="10"/>
      <c r="G4" s="9"/>
      <c r="H4" s="9"/>
      <c r="I4" s="9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14.25" customHeight="1">
      <c r="A5" s="13"/>
      <c r="B5" s="13"/>
      <c r="C5" s="13"/>
      <c r="D5" s="8" t="s">
        <v>4</v>
      </c>
      <c r="E5" s="8"/>
      <c r="F5" s="8"/>
      <c r="G5" s="7"/>
      <c r="H5" s="7"/>
      <c r="I5" s="7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6.75" customHeight="1">
      <c r="A6" s="6"/>
      <c r="B6" s="6"/>
      <c r="C6" s="6"/>
      <c r="D6" s="6"/>
      <c r="E6" s="6"/>
      <c r="F6" s="6"/>
      <c r="G6" s="6"/>
      <c r="H6" s="6"/>
      <c r="I6" s="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15" customHeight="1">
      <c r="A7" s="5" t="s">
        <v>5</v>
      </c>
      <c r="B7" s="5"/>
      <c r="C7" s="5"/>
      <c r="D7" s="5"/>
      <c r="E7" s="5"/>
      <c r="F7" s="5"/>
      <c r="G7" s="5"/>
      <c r="H7" s="5"/>
      <c r="I7" s="5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5" customHeight="1">
      <c r="A8" s="5"/>
      <c r="B8" s="5"/>
      <c r="C8" s="5"/>
      <c r="D8" s="5"/>
      <c r="E8" s="5"/>
      <c r="F8" s="5"/>
      <c r="G8" s="5"/>
      <c r="H8" s="5"/>
      <c r="I8" s="5"/>
      <c r="J8" s="16"/>
      <c r="K8" s="17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5" customHeight="1">
      <c r="A9" s="4" t="s">
        <v>6</v>
      </c>
      <c r="B9" s="4"/>
      <c r="C9" s="18">
        <v>18</v>
      </c>
      <c r="D9" s="19" t="s">
        <v>7</v>
      </c>
      <c r="E9" s="19" t="s">
        <v>8</v>
      </c>
      <c r="F9" s="18">
        <v>0.75</v>
      </c>
      <c r="G9" s="3" t="s">
        <v>9</v>
      </c>
      <c r="H9" s="3"/>
      <c r="I9" s="3"/>
      <c r="J9" s="16"/>
      <c r="K9" s="17"/>
      <c r="L9" s="16"/>
      <c r="M9" s="16"/>
      <c r="N9" s="20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4.25" customHeight="1">
      <c r="A10" s="2" t="s">
        <v>10</v>
      </c>
      <c r="B10" s="2"/>
      <c r="C10" s="2"/>
      <c r="D10" s="2"/>
      <c r="E10" s="2"/>
      <c r="F10" s="2" t="s">
        <v>11</v>
      </c>
      <c r="G10" s="2"/>
      <c r="H10" s="1" t="s">
        <v>12</v>
      </c>
      <c r="I10" s="1"/>
      <c r="J10" s="16"/>
      <c r="K10" s="17"/>
      <c r="L10" s="21"/>
      <c r="M10" s="21"/>
      <c r="N10" s="21"/>
      <c r="O10" s="21"/>
      <c r="P10" s="21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4.25" customHeight="1">
      <c r="A11" s="36" t="s">
        <v>13</v>
      </c>
      <c r="B11" s="36"/>
      <c r="C11" s="36"/>
      <c r="D11" s="36"/>
      <c r="E11" s="36"/>
      <c r="F11" s="2"/>
      <c r="G11" s="2"/>
      <c r="H11" s="1">
        <v>5</v>
      </c>
      <c r="I11" s="1"/>
      <c r="J11" s="16"/>
      <c r="K11" s="17"/>
      <c r="L11" s="22"/>
      <c r="M11" s="23"/>
      <c r="N11" s="23"/>
      <c r="O11" s="23"/>
      <c r="P11" s="23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4.25" customHeight="1">
      <c r="A12" s="36" t="s">
        <v>14</v>
      </c>
      <c r="B12" s="36"/>
      <c r="C12" s="36"/>
      <c r="D12" s="36"/>
      <c r="E12" s="36"/>
      <c r="F12" s="37">
        <v>100</v>
      </c>
      <c r="G12" s="37"/>
      <c r="H12" s="1">
        <f>ROUNDUP(F12*(C9/60),0)</f>
        <v>30</v>
      </c>
      <c r="I12" s="1"/>
      <c r="J12" s="16"/>
      <c r="K12" s="16"/>
      <c r="L12" s="22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4.25" customHeight="1">
      <c r="A13" s="36" t="s">
        <v>15</v>
      </c>
      <c r="B13" s="36"/>
      <c r="C13" s="36"/>
      <c r="D13" s="36"/>
      <c r="E13" s="36"/>
      <c r="F13" s="37">
        <v>20</v>
      </c>
      <c r="G13" s="37"/>
      <c r="H13" s="1">
        <f>ROUNDUP(F13*(C9/60),0)</f>
        <v>6</v>
      </c>
      <c r="I13" s="1"/>
      <c r="J13" s="16"/>
      <c r="K13" s="16"/>
      <c r="L13" s="22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14.25" customHeight="1">
      <c r="A14" s="36" t="s">
        <v>16</v>
      </c>
      <c r="B14" s="36"/>
      <c r="C14" s="36"/>
      <c r="D14" s="36"/>
      <c r="E14" s="36"/>
      <c r="F14" s="37">
        <v>30</v>
      </c>
      <c r="G14" s="37"/>
      <c r="H14" s="1">
        <f>ROUNDUP(F14*(C9/60),0)</f>
        <v>9</v>
      </c>
      <c r="I14" s="1"/>
      <c r="J14" s="16"/>
      <c r="K14" s="16"/>
      <c r="L14" s="22"/>
      <c r="M14" s="24"/>
      <c r="N14" s="24"/>
      <c r="O14" s="24"/>
      <c r="P14" s="24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14.25" customHeight="1">
      <c r="A15" s="36" t="s">
        <v>17</v>
      </c>
      <c r="B15" s="36"/>
      <c r="C15" s="36"/>
      <c r="D15" s="36"/>
      <c r="E15" s="36"/>
      <c r="F15" s="37"/>
      <c r="G15" s="37"/>
      <c r="H15" s="1">
        <f>ROUNDUP(F15*(C9/60),0)</f>
        <v>0</v>
      </c>
      <c r="I15" s="1"/>
      <c r="J15" s="16"/>
      <c r="K15" s="16"/>
      <c r="L15" s="22"/>
      <c r="M15" s="24"/>
      <c r="N15" s="24"/>
      <c r="O15" s="24"/>
      <c r="P15" s="24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14.25" customHeight="1">
      <c r="A16" s="36" t="s">
        <v>18</v>
      </c>
      <c r="B16" s="36"/>
      <c r="C16" s="36"/>
      <c r="D16" s="36"/>
      <c r="E16" s="36"/>
      <c r="F16" s="37"/>
      <c r="G16" s="37"/>
      <c r="H16" s="1">
        <f>ROUNDUP(F16*(C9/60),0)</f>
        <v>0</v>
      </c>
      <c r="I16" s="1"/>
      <c r="J16" s="16"/>
      <c r="K16" s="16"/>
      <c r="L16" s="22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14.25" customHeight="1">
      <c r="A17" s="38" t="s">
        <v>19</v>
      </c>
      <c r="B17" s="38"/>
      <c r="C17" s="38"/>
      <c r="D17" s="38"/>
      <c r="E17" s="38"/>
      <c r="F17" s="39">
        <f>SUM(F12:G16)</f>
        <v>150</v>
      </c>
      <c r="G17" s="39"/>
      <c r="H17" s="40">
        <f>SUM(H11:I16)</f>
        <v>50</v>
      </c>
      <c r="I17" s="40"/>
      <c r="J17" s="16"/>
      <c r="K17" s="16"/>
      <c r="L17" s="22"/>
      <c r="M17" s="24"/>
      <c r="N17" s="24"/>
      <c r="O17" s="24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14.25" customHeight="1">
      <c r="A18" s="41" t="s">
        <v>20</v>
      </c>
      <c r="B18" s="41"/>
      <c r="C18" s="41"/>
      <c r="D18" s="41"/>
      <c r="E18" s="41"/>
      <c r="F18" s="42">
        <f>ROUNDDOWN(H18/(C9/60),0)</f>
        <v>266</v>
      </c>
      <c r="G18" s="42"/>
      <c r="H18" s="43">
        <v>80</v>
      </c>
      <c r="I18" s="43"/>
      <c r="J18" s="16"/>
      <c r="K18" s="17"/>
      <c r="L18" s="22"/>
      <c r="M18" s="24"/>
      <c r="N18" s="24"/>
      <c r="O18" s="24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6.75" customHeight="1">
      <c r="A19" s="6"/>
      <c r="B19" s="6"/>
      <c r="C19" s="6"/>
      <c r="D19" s="6"/>
      <c r="E19" s="6"/>
      <c r="F19" s="6"/>
      <c r="G19" s="6"/>
      <c r="H19" s="6"/>
      <c r="I19" s="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15.75" customHeight="1">
      <c r="A20" s="5" t="s">
        <v>21</v>
      </c>
      <c r="B20" s="5"/>
      <c r="C20" s="5"/>
      <c r="D20" s="5"/>
      <c r="E20" s="5"/>
      <c r="F20" s="5"/>
      <c r="G20" s="5"/>
      <c r="H20" s="5"/>
      <c r="I20" s="5"/>
      <c r="J20" s="16"/>
      <c r="K20" s="16"/>
      <c r="L20" s="25"/>
      <c r="M20" s="26"/>
      <c r="N20" s="26"/>
      <c r="O20" s="26"/>
      <c r="P20" s="2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5.75" customHeight="1">
      <c r="A21" s="5"/>
      <c r="B21" s="5"/>
      <c r="C21" s="5"/>
      <c r="D21" s="5"/>
      <c r="E21" s="5"/>
      <c r="F21" s="5"/>
      <c r="G21" s="5"/>
      <c r="H21" s="5"/>
      <c r="I21" s="5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4.25" customHeight="1">
      <c r="A22" s="44"/>
      <c r="B22" s="44"/>
      <c r="C22" s="44"/>
      <c r="D22" s="45" t="s">
        <v>22</v>
      </c>
      <c r="E22" s="45"/>
      <c r="F22" s="46" t="s">
        <v>23</v>
      </c>
      <c r="G22" s="46"/>
      <c r="H22" s="47" t="s">
        <v>24</v>
      </c>
      <c r="I22" s="47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2.75" customHeight="1">
      <c r="A23" s="44"/>
      <c r="B23" s="44"/>
      <c r="C23" s="44"/>
      <c r="D23" s="48" t="s">
        <v>25</v>
      </c>
      <c r="E23" s="48"/>
      <c r="F23" s="49" t="s">
        <v>26</v>
      </c>
      <c r="G23" s="49"/>
      <c r="H23" s="50" t="s">
        <v>27</v>
      </c>
      <c r="I23" s="50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14.25" customHeight="1">
      <c r="A24" s="10" t="s">
        <v>28</v>
      </c>
      <c r="B24" s="10"/>
      <c r="C24" s="10"/>
      <c r="D24" s="2">
        <v>512</v>
      </c>
      <c r="E24" s="2"/>
      <c r="F24" s="51">
        <f>H24/D24</f>
        <v>0.42931640625</v>
      </c>
      <c r="G24" s="51"/>
      <c r="H24" s="52">
        <v>219.81</v>
      </c>
      <c r="I24" s="52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14.25" customHeight="1">
      <c r="A25" s="10" t="s">
        <v>29</v>
      </c>
      <c r="B25" s="10"/>
      <c r="C25" s="10"/>
      <c r="D25" s="37">
        <v>120</v>
      </c>
      <c r="E25" s="37"/>
      <c r="F25" s="2">
        <v>0.51500000000000001</v>
      </c>
      <c r="G25" s="2"/>
      <c r="H25" s="53">
        <f>D25*F25</f>
        <v>61.800000000000004</v>
      </c>
      <c r="I25" s="53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14.25" customHeight="1">
      <c r="A26" s="10" t="s">
        <v>30</v>
      </c>
      <c r="B26" s="10"/>
      <c r="C26" s="10"/>
      <c r="D26" s="37">
        <v>40</v>
      </c>
      <c r="E26" s="37"/>
      <c r="F26" s="51">
        <v>1.3</v>
      </c>
      <c r="G26" s="51"/>
      <c r="H26" s="53">
        <f>D26*F26</f>
        <v>52</v>
      </c>
      <c r="I26" s="53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14.25" customHeight="1">
      <c r="A27" s="54" t="s">
        <v>31</v>
      </c>
      <c r="B27" s="54"/>
      <c r="C27" s="54"/>
      <c r="D27" s="2">
        <f>+SUM(D24:E26)</f>
        <v>672</v>
      </c>
      <c r="E27" s="2"/>
      <c r="F27" s="55"/>
      <c r="G27" s="55"/>
      <c r="H27" s="52">
        <f>SUM(H24:I26)</f>
        <v>333.61</v>
      </c>
      <c r="I27" s="52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14.25" customHeight="1">
      <c r="A28" s="10" t="s">
        <v>32</v>
      </c>
      <c r="B28" s="10"/>
      <c r="C28" s="10"/>
      <c r="D28" s="56">
        <f>ROUNDUP(H18*F9,0)</f>
        <v>60</v>
      </c>
      <c r="E28" s="56"/>
      <c r="F28" s="56">
        <v>0.32500000000000001</v>
      </c>
      <c r="G28" s="56"/>
      <c r="H28" s="57">
        <f>D28*F28</f>
        <v>19.5</v>
      </c>
      <c r="I28" s="57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14.25" customHeight="1">
      <c r="A29" s="58" t="s">
        <v>33</v>
      </c>
      <c r="B29" s="58"/>
      <c r="C29" s="58"/>
      <c r="D29" s="59">
        <f>D27+D28</f>
        <v>732</v>
      </c>
      <c r="E29" s="59"/>
      <c r="F29" s="60">
        <f>H29/D29</f>
        <v>0.48239071038251369</v>
      </c>
      <c r="G29" s="60"/>
      <c r="H29" s="61">
        <f>H27+H28</f>
        <v>353.11</v>
      </c>
      <c r="I29" s="61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14.25" customHeight="1">
      <c r="A30" s="27" t="s">
        <v>34</v>
      </c>
      <c r="B30" s="28"/>
      <c r="C30" s="29"/>
      <c r="D30" s="62">
        <f>ROUNDUP(C30*F9,0)</f>
        <v>0</v>
      </c>
      <c r="E30" s="62"/>
      <c r="F30" s="63"/>
      <c r="G30" s="63"/>
      <c r="H30" s="63"/>
      <c r="I30" s="63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14.25" customHeight="1">
      <c r="A31" s="30" t="s">
        <v>35</v>
      </c>
      <c r="B31" s="31"/>
      <c r="C31" s="32"/>
      <c r="D31" s="64">
        <f>D28-D30</f>
        <v>60</v>
      </c>
      <c r="E31" s="64"/>
      <c r="F31" s="65">
        <v>0.32500000000000001</v>
      </c>
      <c r="G31" s="65"/>
      <c r="H31" s="66">
        <f>D31*F31</f>
        <v>19.5</v>
      </c>
      <c r="I31" s="66"/>
      <c r="J31" s="16"/>
      <c r="K31" s="17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14.25" customHeight="1">
      <c r="A32" s="67" t="s">
        <v>36</v>
      </c>
      <c r="B32" s="67"/>
      <c r="C32" s="67"/>
      <c r="D32" s="68">
        <f>IF(C30=0,D29,D27+D31)</f>
        <v>732</v>
      </c>
      <c r="E32" s="68"/>
      <c r="F32" s="69">
        <f>H32/D32</f>
        <v>0.48239071038251369</v>
      </c>
      <c r="G32" s="69"/>
      <c r="H32" s="70">
        <f>IF(C30=0,H29,H27+H31)</f>
        <v>353.11</v>
      </c>
      <c r="I32" s="70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4.25" customHeight="1">
      <c r="A33" s="33"/>
      <c r="B33" s="33"/>
      <c r="C33" s="33"/>
      <c r="D33" s="33"/>
      <c r="E33" s="33"/>
      <c r="F33" s="33"/>
      <c r="G33" s="33"/>
      <c r="H33" s="33"/>
      <c r="I33" s="33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14.25" customHeight="1">
      <c r="A34" s="33"/>
      <c r="B34" s="33"/>
      <c r="C34" s="33"/>
      <c r="D34" s="33"/>
      <c r="E34" s="33"/>
      <c r="F34" s="33"/>
      <c r="G34" s="33"/>
      <c r="H34" s="33"/>
      <c r="I34" s="33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4.25" customHeight="1">
      <c r="A35" s="33"/>
      <c r="B35" s="33"/>
      <c r="C35" s="33"/>
      <c r="D35" s="33"/>
      <c r="E35" s="33"/>
      <c r="F35" s="33"/>
      <c r="G35" s="33"/>
      <c r="H35" s="33"/>
      <c r="I35" s="33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14.25" customHeight="1">
      <c r="A36" s="33"/>
      <c r="B36" s="33"/>
      <c r="C36" s="33"/>
      <c r="D36" s="33"/>
      <c r="E36" s="33"/>
      <c r="F36" s="33"/>
      <c r="G36" s="33"/>
      <c r="H36" s="33"/>
      <c r="I36" s="33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14.25" customHeight="1">
      <c r="A37" s="33"/>
      <c r="B37" s="33"/>
      <c r="C37" s="33"/>
      <c r="D37" s="33"/>
      <c r="E37" s="33" t="s">
        <v>37</v>
      </c>
      <c r="F37" s="33" t="s">
        <v>38</v>
      </c>
      <c r="G37" s="33"/>
      <c r="H37" s="33"/>
      <c r="I37" s="33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14.25" customHeight="1">
      <c r="A38" s="33"/>
      <c r="B38" s="33"/>
      <c r="C38" s="33"/>
      <c r="D38" s="33"/>
      <c r="E38" s="33">
        <v>238</v>
      </c>
      <c r="F38" s="33">
        <v>558</v>
      </c>
      <c r="G38" s="33"/>
      <c r="H38" s="33"/>
      <c r="I38" s="33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14.25" customHeight="1">
      <c r="A39" s="33"/>
      <c r="B39" s="33"/>
      <c r="C39" s="33"/>
      <c r="D39" s="33"/>
      <c r="E39" s="33">
        <v>320</v>
      </c>
      <c r="F39" s="33">
        <v>750</v>
      </c>
      <c r="G39" s="33"/>
      <c r="H39" s="33"/>
      <c r="I39" s="33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4.25" customHeight="1">
      <c r="A40" s="33"/>
      <c r="B40" s="33"/>
      <c r="C40" s="33"/>
      <c r="D40" s="33"/>
      <c r="E40" s="33">
        <v>393</v>
      </c>
      <c r="F40" s="33">
        <v>750</v>
      </c>
      <c r="G40" s="33"/>
      <c r="H40" s="33"/>
      <c r="I40" s="33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4.25" customHeight="1">
      <c r="A41" s="33"/>
      <c r="B41" s="33"/>
      <c r="C41" s="33"/>
      <c r="D41" s="33"/>
      <c r="E41" s="33">
        <v>292</v>
      </c>
      <c r="F41" s="33">
        <v>558</v>
      </c>
      <c r="G41" s="33"/>
      <c r="H41" s="33"/>
      <c r="I41" s="33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14.25" customHeight="1">
      <c r="A42" s="33"/>
      <c r="B42" s="33"/>
      <c r="C42" s="33"/>
      <c r="D42" s="33"/>
      <c r="E42" s="33">
        <v>238</v>
      </c>
      <c r="F42" s="33">
        <v>558</v>
      </c>
      <c r="G42" s="33"/>
      <c r="H42" s="33"/>
      <c r="I42" s="33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14.25" customHeight="1">
      <c r="A43" s="33"/>
      <c r="B43" s="33"/>
      <c r="C43" s="33"/>
      <c r="D43" s="33"/>
      <c r="E43" s="33"/>
      <c r="F43" s="33"/>
      <c r="G43" s="33"/>
      <c r="H43" s="33"/>
      <c r="I43" s="33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14.25" customHeight="1">
      <c r="A44" s="33"/>
      <c r="B44" s="33"/>
      <c r="C44" s="33"/>
      <c r="D44" s="33"/>
      <c r="E44" s="33"/>
      <c r="F44" s="33"/>
      <c r="G44" s="33"/>
      <c r="H44" s="33"/>
      <c r="I44" s="33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4.25" customHeight="1">
      <c r="A45" s="33"/>
      <c r="B45" s="33"/>
      <c r="C45" s="33"/>
      <c r="D45" s="33"/>
      <c r="E45" s="33"/>
      <c r="F45" s="33"/>
      <c r="G45" s="33"/>
      <c r="H45" s="33"/>
      <c r="I45" s="33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4.25" customHeight="1">
      <c r="A46" s="33"/>
      <c r="B46" s="33"/>
      <c r="C46" s="33"/>
      <c r="D46" s="33"/>
      <c r="E46" s="33"/>
      <c r="F46" s="33"/>
      <c r="G46" s="33"/>
      <c r="H46" s="33"/>
      <c r="I46" s="33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4.25" customHeight="1">
      <c r="A47" s="33"/>
      <c r="B47" s="33"/>
      <c r="C47" s="33"/>
      <c r="D47" s="33"/>
      <c r="E47" s="33"/>
      <c r="F47" s="33"/>
      <c r="G47" s="33"/>
      <c r="H47" s="33"/>
      <c r="I47" s="33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4.25" customHeight="1">
      <c r="A48" s="33"/>
      <c r="B48" s="33"/>
      <c r="C48" s="33"/>
      <c r="D48" s="33"/>
      <c r="E48" s="33"/>
      <c r="F48" s="33"/>
      <c r="G48" s="33"/>
      <c r="H48" s="33"/>
      <c r="I48" s="33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14.25" customHeight="1">
      <c r="A49" s="33"/>
      <c r="B49" s="33"/>
      <c r="C49" s="33"/>
      <c r="D49" s="33"/>
      <c r="E49" s="33"/>
      <c r="F49" s="33"/>
      <c r="G49" s="33"/>
      <c r="H49" s="33"/>
      <c r="I49" s="33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4.25" customHeight="1">
      <c r="A50" s="33"/>
      <c r="B50" s="33"/>
      <c r="C50" s="33"/>
      <c r="D50" s="33"/>
      <c r="E50" s="33"/>
      <c r="F50" s="33"/>
      <c r="G50" s="33"/>
      <c r="H50" s="33"/>
      <c r="I50" s="33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4.25" customHeight="1">
      <c r="A51" s="33"/>
      <c r="B51" s="33"/>
      <c r="C51" s="33"/>
      <c r="D51" s="33"/>
      <c r="E51" s="33"/>
      <c r="F51" s="33"/>
      <c r="G51" s="33"/>
      <c r="H51" s="33"/>
      <c r="I51" s="33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4.25" customHeight="1">
      <c r="A52" s="33"/>
      <c r="B52" s="33"/>
      <c r="C52" s="33"/>
      <c r="D52" s="33"/>
      <c r="E52" s="33"/>
      <c r="F52" s="33"/>
      <c r="G52" s="33"/>
      <c r="H52" s="33"/>
      <c r="I52" s="33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14.25" customHeight="1">
      <c r="A53" s="33"/>
      <c r="B53" s="33"/>
      <c r="C53" s="33"/>
      <c r="D53" s="33"/>
      <c r="E53" s="33"/>
      <c r="F53" s="33"/>
      <c r="G53" s="33"/>
      <c r="H53" s="33"/>
      <c r="I53" s="33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14.25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4.25" customHeigh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14.25" customHeight="1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14.25" customHeight="1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4.25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14.25" customHeight="1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4.2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4.25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4.25" customHeight="1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4.2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4.25" customHeigh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14.25" customHeigh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4.25" customHeight="1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14.25" customHeight="1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14.25" customHeight="1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4.25" customHeight="1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4.25" customHeight="1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14.25" customHeight="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14.25" customHeight="1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14.2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4.25" customHeight="1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14.25" customHeight="1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14.25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4.25" customHeight="1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14.25" customHeight="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14.25" customHeight="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14.25" customHeight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4.25" customHeight="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4.25" customHeigh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4.25" customHeight="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4.25" customHeigh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4.2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4.25" customHeigh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14.25" customHeight="1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4.25" customHeigh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4.25" customHeight="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4.25" customHeight="1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4.25" customHeight="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4.25" customHeigh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4.25" customHeigh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4.25" customHeight="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4.25" customHeight="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4.25" customHeight="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4.25" customHeight="1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4.25" customHeigh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4.25" customHeigh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4.25" customHeight="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4.25" customHeigh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4.25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4.25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4.25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4.25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4.25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4.25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4.25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4.25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4.25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4.25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4.25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4.25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4.25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4.25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4.25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4.25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4.25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4.25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4.25" customHeigh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4.25" customHeigh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4.25" customHeigh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4.25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4.25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4.25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4.25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4.25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4.25" customHeigh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4.25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4.25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4.25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4.25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4.25" customHeigh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4.25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4.25" customHeigh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4.25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4.25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4.25" customHeigh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4.25" customHeigh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4.25" customHeigh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4.25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4.2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4.25" customHeigh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4.25" customHeigh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4.25" customHeigh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4.25" customHeigh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4.25" customHeigh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4.25" customHeigh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4.25" customHeigh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4.25" customHeigh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4.25" customHeigh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4.25" customHeigh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4.25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4.25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4.25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4.25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4.25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14.25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4.25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4.25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4.25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4.25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4.25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4.25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4.25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4.25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4.25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4.25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4.25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4.25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4.25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4.25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4.25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4.25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4.25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4.25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4.25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4.25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4.25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4.25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4.25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4.25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4.25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4.25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4.25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4.25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4.25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4.25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4.25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4.25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4.25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4.25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4.25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4.25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4.25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4.25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4.25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4.25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4.25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4.25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4.25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4.25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4.25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4.25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4.25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4.25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4.25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14.25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4.25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4.25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14.25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14.25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14.25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14.25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14.25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4.25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14.25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14.2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4.25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14.25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4.25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4.25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4.25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4.25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4.25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4.25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4.25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4.25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4.25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4.25" customHeigh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4.25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4.25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4.25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4.25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4.25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14.25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14.25" customHeigh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14.25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14.25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14.25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14.25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14.25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14.25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4.25" customHeigh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4.25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4.25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4.25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14.25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14.25" customHeigh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14.25" customHeigh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4.25" customHeigh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14.25" customHeigh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14.25" customHeigh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14.25" customHeigh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4.25" customHeigh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14.25" customHeigh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14.25" customHeigh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14.25" customHeigh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14.25" customHeigh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14.25" customHeight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14.25" customHeight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14.25" customHeight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14.25" customHeight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14.25" customHeight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14.25" customHeight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14.25" customHeight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14.25" customHeight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14.25" customHeight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14.25" customHeight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14.25" customHeight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14.25" customHeight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14.25" customHeight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14.25" customHeight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14.25" customHeight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4.25" customHeight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14.25" customHeight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14.25" customHeight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4.25" customHeight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14.25" customHeight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14.25" customHeight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14.25" customHeight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14.25" customHeight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14.25" customHeight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4.25" customHeight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14.25" customHeight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14.25" customHeight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4.25" customHeigh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14.25" customHeigh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14.25" customHeight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14.25" customHeight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14.25" customHeight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14.25" customHeight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14.25" customHeight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14.25" customHeight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14.25" customHeigh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4.25" customHeight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14.25" customHeight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14.25" customHeight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14.25" customHeight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14.25" customHeight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4.25" customHeight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14.25" customHeight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14.25" customHeight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14.25" customHeight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14.25" customHeight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14.25" customHeigh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14.25" customHeight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14.25" customHeight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4.25" customHeigh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4.25" customHeigh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14.25" customHeigh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14.25" customHeigh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14.25" customHeigh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14.25" customHeigh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14.25" customHeigh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14.25" customHeigh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14.25" customHeigh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14.25" customHeigh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14.25" customHeigh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4.25" customHeigh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4.25" customHeigh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4.25" customHeigh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14.25" customHeigh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14.25" customHeigh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14.25" customHeigh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14.25" customHeigh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14.25" customHeigh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14.25" customHeigh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14.25" customHeigh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14.25" customHeigh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14.25" customHeigh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14.25" customHeigh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14.25" customHeigh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14.25" customHeigh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14.25" customHeigh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14.25" customHeigh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14.25" customHeigh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14.25" customHeigh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4.25" customHeigh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14.25" customHeigh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14.25" customHeigh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14.25" customHeigh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14.25" customHeigh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14.25" customHeigh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14.25" customHeigh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14.25" customHeigh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14.25" customHeigh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14.25" customHeigh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14.25" customHeigh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14.25" customHeigh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14.25" customHeigh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14.25" customHeigh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14.25" customHeigh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14.25" customHeigh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14.25" customHeigh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14.25" customHeigh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14.25" customHeigh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14.25" customHeigh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14.25" customHeigh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14.25" customHeigh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14.25" customHeight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14.25" customHeight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14.25" customHeight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14.25" customHeight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14.25" customHeight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14.25" customHeight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14.25" customHeight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14.25" customHeight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14.25" customHeight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14.25" customHeight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14.25" customHeight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14.25" customHeight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14.25" customHeight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14.25" customHeight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14.25" customHeight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14.25" customHeight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14.25" customHeigh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14.25" customHeigh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14.25" customHeight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14.25" customHeight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14.25" customHeight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14.25" customHeight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14.25" customHeight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14.25" customHeight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14.25" customHeight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14.25" customHeight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14.25" customHeight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14.25" customHeight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14.25" customHeight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14.25" customHeight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14.25" customHeight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14.25" customHeight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14.25" customHeight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14.25" customHeight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14.25" customHeight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14.25" customHeight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14.25" customHeight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14.25" customHeight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14.25" customHeight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14.25" customHeight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14.25" customHeigh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14.25" customHeigh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14.25" customHeight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14.25" customHeight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14.25" customHeight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14.25" customHeight="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14.25" customHeight="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14.25" customHeight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14.25" customHeight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14.25" customHeight="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14.25" customHeight="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14.25" customHeight="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14.25" customHeight="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14.25" customHeight="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14.25" customHeight="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14.25" customHeight="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14.25" customHeight="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14.25" customHeight="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14.25" customHeight="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14.25" customHeight="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14.25" customHeight="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14.25" customHeight="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14.25" customHeight="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14.25" customHeight="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14.25" customHeight="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14.25" customHeight="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14.25" customHeight="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14.25" customHeight="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14.25" customHeight="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14.25" customHeight="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14.25" customHeight="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14.25" customHeight="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14.25" customHeight="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14.25" customHeight="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14.25" customHeight="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14.25" customHeight="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14.25" customHeight="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14.25" customHeight="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14.25" customHeight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14.25" customHeight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14.25" customHeight="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14.25" customHeight="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14.25" customHeight="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14.25" customHeight="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14.25" customHeight="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14.25" customHeight="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14.25" customHeight="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14.25" customHeight="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14.25" customHeight="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14.25" customHeight="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14.25" customHeight="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14.25" customHeight="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14.25" customHeight="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14.25" customHeight="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14.25" customHeight="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14.25" customHeight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14.25" customHeight="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14.25" customHeight="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14.25" customHeight="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14.25" customHeight="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14.25" customHeight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14.25" customHeight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14.25" customHeight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14.25" customHeight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14.25" customHeight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14.25" customHeight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14.25" customHeight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14.25" customHeight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14.25" customHeight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14.25" customHeight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14.25" customHeight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14.25" customHeight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14.25" customHeight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14.25" customHeight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14.25" customHeight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14.25" customHeight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14.25" customHeight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14.25" customHeight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14.25" customHeight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14.25" customHeight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14.25" customHeight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14.25" customHeight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14.25" customHeight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14.25" customHeight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14.25" customHeight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14.25" customHeight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14.25" customHeight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14.25" customHeight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14.25" customHeight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14.25" customHeight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14.25" customHeight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14.25" customHeight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14.25" customHeight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14.25" customHeight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14.25" customHeight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14.25" customHeight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14.25" customHeight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14.25" customHeight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14.25" customHeight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14.25" customHeight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14.25" customHeight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14.25" customHeight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14.25" customHeight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14.25" customHeight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14.25" customHeight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14.25" customHeight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14.25" customHeight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14.25" customHeight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14.25" customHeight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14.25" customHeight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14.25" customHeight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14.25" customHeight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14.25" customHeight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14.25" customHeight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14.25" customHeight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14.25" customHeight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14.25" customHeight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14.25" customHeight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14.25" customHeight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14.25" customHeight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14.25" customHeight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14.25" customHeight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14.25" customHeight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14.25" customHeight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14.25" customHeight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14.25" customHeigh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14.25" customHeight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14.25" customHeight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14.25" customHeight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14.25" customHeight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14.25" customHeight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14.25" customHeight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14.25" customHeight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14.25" customHeight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14.25" customHeight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14.25" customHeight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14.25" customHeight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14.25" customHeight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14.25" customHeight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14.25" customHeight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14.25" customHeight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14.25" customHeight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14.25" customHeight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14.25" customHeight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14.25" customHeight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14.25" customHeight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14.25" customHeight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14.25" customHeight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14.25" customHeight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14.25" customHeight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14.25" customHeight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14.25" customHeight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14.25" customHeight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14.25" customHeight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14.25" customHeight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14.25" customHeight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14.25" customHeight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14.25" customHeight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14.25" customHeight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14.25" customHeight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14.25" customHeight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14.25" customHeight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14.25" customHeight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14.25" customHeight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14.25" customHeight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14.25" customHeight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14.25" customHeight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14.25" customHeight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14.25" customHeight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14.25" customHeight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14.25" customHeight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14.25" customHeight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14.25" customHeight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14.25" customHeight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14.25" customHeight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14.25" customHeight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14.25" customHeight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14.25" customHeight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14.25" customHeight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14.25" customHeight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14.25" customHeight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14.25" customHeight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14.25" customHeight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14.25" customHeight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14.25" customHeight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14.25" customHeight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14.25" customHeight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14.25" customHeight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14.25" customHeight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14.25" customHeight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14.25" customHeight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14.25" customHeight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14.25" customHeight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14.25" customHeight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14.25" customHeight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14.25" customHeight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14.25" customHeight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14.25" customHeight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14.25" customHeight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14.25" customHeight="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14.25" customHeight="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14.25" customHeight="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14.25" customHeight="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14.25" customHeight="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14.25" customHeight="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14.25" customHeight="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14.25" customHeight="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14.25" customHeight="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14.25" customHeight="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14.25" customHeight="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14.25" customHeight="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14.25" customHeight="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14.25" customHeight="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14.25" customHeight="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14.25" customHeight="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14.25" customHeight="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14.25" customHeight="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14.25" customHeight="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14.25" customHeight="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14.25" customHeight="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14.25" customHeight="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14.25" customHeight="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14.25" customHeight="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14.25" customHeight="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14.25" customHeight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14.25" customHeight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14.25" customHeight="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14.25" customHeight="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14.25" customHeight="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14.25" customHeight="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14.25" customHeight="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14.25" customHeight="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14.25" customHeight="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14.25" customHeight="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14.25" customHeight="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14.25" customHeight="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14.25" customHeight="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14.25" customHeight="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14.25" customHeight="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14.25" customHeight="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14.25" customHeight="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14.25" customHeight="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14.25" customHeight="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14.25" customHeight="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14.25" customHeight="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14.25" customHeight="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14.25" customHeight="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14.25" customHeight="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14.25" customHeight="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14.25" customHeight="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14.25" customHeight="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14.25" customHeight="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14.25" customHeight="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14.25" customHeight="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14.25" customHeight="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14.25" customHeight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14.25" customHeight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14.25" customHeight="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14.25" customHeight="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14.25" customHeight="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14.25" customHeight="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14.25" customHeight="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14.25" customHeight="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14.25" customHeight="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14.25" customHeight="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14.25" customHeight="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14.25" customHeight="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14.25" customHeight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14.25" customHeight="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14.25" customHeight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14.25" customHeight="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14.25" customHeight="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14.25" customHeight="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14.25" customHeight="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14.25" customHeight="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14.25" customHeight="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14.25" customHeight="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14.25" customHeight="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14.25" customHeight="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14.25" customHeight="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14.25" customHeight="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14.25" customHeight="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14.25" customHeight="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14.25" customHeight="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14.25" customHeight="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14.25" customHeight="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14.25" customHeight="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14.25" customHeight="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14.25" customHeight="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14.25" customHeight="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14.25" customHeight="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14.25" customHeight="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14.25" customHeight="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14.25" customHeight="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14.25" customHeight="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14.25" customHeight="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14.25" customHeight="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14.25" customHeight="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14.25" customHeight="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14.25" customHeight="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14.25" customHeight="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14.25" customHeight="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14.25" customHeight="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14.25" customHeight="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14.25" customHeight="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14.25" customHeight="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14.25" customHeight="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14.25" customHeight="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14.25" customHeight="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14.25" customHeight="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14.25" customHeight="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14.25" customHeight="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14.25" customHeight="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14.25" customHeight="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14.25" customHeight="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14.25" customHeight="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14.25" customHeight="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14.25" customHeight="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14.25" customHeight="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14.25" customHeight="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14.25" customHeight="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14.25" customHeight="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14.25" customHeight="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14.25" customHeight="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14.25" customHeight="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14.25" customHeight="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14.25" customHeight="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14.25" customHeight="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14.25" customHeight="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14.25" customHeight="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14.25" customHeight="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14.25" customHeight="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14.25" customHeight="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14.25" customHeight="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14.25" customHeight="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14.25" customHeight="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14.25" customHeight="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14.25" customHeight="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14.25" customHeight="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14.25" customHeight="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14.25" customHeight="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14.25" customHeight="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14.25" customHeight="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14.25" customHeight="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14.25" customHeight="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14.25" customHeight="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14.25" customHeight="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14.25" customHeight="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14.25" customHeight="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14.25" customHeight="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14.25" customHeight="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14.25" customHeight="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14.25" customHeight="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14.25" customHeight="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14.25" customHeight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14.25" customHeight="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14.25" customHeight="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14.25" customHeight="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14.25" customHeight="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14.25" customHeight="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14.25" customHeight="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14.25" customHeight="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14.25" customHeight="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14.25" customHeight="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14.25" customHeight="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14.25" customHeight="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14.25" customHeight="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14.25" customHeight="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14.25" customHeight="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14.25" customHeight="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14.25" customHeight="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14.25" customHeight="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14.25" customHeight="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14.25" customHeight="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14.25" customHeight="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14.25" customHeight="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14.25" customHeight="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14.25" customHeight="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14.25" customHeight="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14.25" customHeight="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14.25" customHeight="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14.25" customHeight="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14.25" customHeight="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14.25" customHeight="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14.25" customHeight="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14.25" customHeight="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14.25" customHeight="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14.25" customHeight="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14.25" customHeight="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14.25" customHeight="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14.25" customHeight="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14.25" customHeight="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14.25" customHeight="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14.25" customHeight="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14.25" customHeight="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14.25" customHeight="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14.25" customHeight="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14.25" customHeight="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14.25" customHeight="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14.25" customHeight="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14.25" customHeight="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14.25" customHeight="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14.25" customHeight="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14.25" customHeight="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14.25" customHeight="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14.25" customHeight="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14.25" customHeight="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14.25" customHeight="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14.25" customHeight="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14.25" customHeight="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14.25" customHeight="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14.25" customHeight="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14.25" customHeight="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14.25" customHeight="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14.25" customHeight="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14.25" customHeight="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14.25" customHeight="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14.25" customHeight="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14.25" customHeight="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14.25" customHeight="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14.25" customHeight="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14.25" customHeight="1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14.25" customHeight="1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14.25" customHeight="1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14.25" customHeight="1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14.25" customHeight="1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14.25" customHeight="1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14.25" customHeight="1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14.25" customHeight="1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14.25" customHeight="1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14.25" customHeight="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14.25" customHeight="1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14.25" customHeight="1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14.25" customHeight="1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14.25" customHeight="1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14.25" customHeight="1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14.25" customHeight="1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14.25" customHeight="1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14.25" customHeight="1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14.25" customHeight="1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14.25" customHeight="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14.25" customHeight="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14.25" customHeight="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14.25" customHeight="1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14.25" customHeight="1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14.25" customHeight="1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14.25" customHeight="1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14.25" customHeight="1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14.25" customHeight="1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14.25" customHeight="1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14.25" customHeight="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14.25" customHeight="1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14.25" customHeight="1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14.25" customHeight="1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14.25" customHeight="1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14.25" customHeight="1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14.25" customHeight="1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14.25" customHeight="1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14.25" customHeight="1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14.25" customHeight="1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14.25" customHeight="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14.25" customHeight="1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14.25" customHeight="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14.25" customHeight="1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14.25" customHeight="1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14.25" customHeight="1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14.25" customHeight="1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14.25" customHeight="1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14.25" customHeight="1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14.25" customHeight="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14.25" customHeight="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14.25" customHeight="1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14.25" customHeight="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14.25" customHeight="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14.25" customHeight="1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14.25" customHeight="1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14.25" customHeight="1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14.25" customHeight="1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14.25" customHeight="1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14.25" customHeight="1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14.25" customHeight="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14.25" customHeight="1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14.25" customHeight="1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14.25" customHeight="1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14.25" customHeight="1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14.25" customHeight="1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14.25" customHeight="1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14.25" customHeight="1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14.25" customHeight="1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14.25" customHeight="1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14.25" customHeight="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14.25" customHeight="1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14.25" customHeight="1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14.25" customHeight="1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14.25" customHeight="1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14.25" customHeight="1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14.25" customHeight="1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14.25" customHeight="1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14.25" customHeight="1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14.25" customHeight="1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14.25" customHeight="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14.25" customHeight="1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14.25" customHeight="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14.25" customHeight="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14.25" customHeight="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14.25" customHeight="1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14.25" customHeight="1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14.25" customHeight="1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14.25" customHeight="1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14.25" customHeight="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14.25" customHeight="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14.25" customHeight="1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14.25" customHeight="1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14.25" customHeight="1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14.25" customHeight="1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14.25" customHeight="1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14.25" customHeight="1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14.25" customHeight="1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14.25" customHeight="1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14.25" customHeight="1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14.25" customHeight="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14.25" customHeight="1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14.25" customHeight="1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14.25" customHeight="1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14.25" customHeight="1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14.25" customHeight="1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14.25" customHeight="1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14.25" customHeight="1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14.25" customHeight="1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14.25" customHeight="1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14.25" customHeight="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14.25" customHeight="1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14.25" customHeight="1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14.25" customHeight="1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14.25" customHeight="1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14.25" customHeight="1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14.25" customHeight="1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14.25" customHeight="1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14.25" customHeight="1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14.25" customHeight="1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14.25" customHeight="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14.25" customHeight="1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14.25" customHeight="1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14.25" customHeight="1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14.25" customHeight="1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14.25" customHeight="1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14.25" customHeight="1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14.25" customHeight="1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14.25" customHeight="1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14.25" customHeight="1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14.25" customHeight="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14.25" customHeight="1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14.25" customHeight="1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14.25" customHeight="1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14.25" customHeight="1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14.25" customHeight="1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14.25" customHeight="1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14.25" customHeight="1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14.25" customHeight="1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14.25" customHeight="1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14.25" customHeight="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14.25" customHeight="1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14.25" customHeight="1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14.25" customHeight="1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14.25" customHeight="1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14.25" customHeight="1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14.25" customHeight="1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14.25" customHeight="1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14.25" customHeight="1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14.25" customHeight="1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14.25" customHeight="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14.25" customHeight="1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14.25" customHeight="1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14.25" customHeight="1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14.25" customHeight="1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14.25" customHeight="1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14.25" customHeight="1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14.25" customHeight="1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14.25" customHeight="1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14.25" customHeight="1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14.25" customHeight="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14.25" customHeight="1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14.25" customHeight="1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14.25" customHeight="1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14.25" customHeight="1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14.25" customHeight="1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14.25" customHeight="1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14.25" customHeight="1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14.25" customHeight="1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14.25" customHeight="1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14.25" customHeight="1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14.25" customHeight="1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14.25" customHeight="1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14.25" customHeight="1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14.25" customHeight="1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14.25" customHeight="1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14.25" customHeight="1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14.25" customHeight="1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14.25" customHeight="1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14.25" customHeight="1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mergeCells count="81">
    <mergeCell ref="A32:C32"/>
    <mergeCell ref="D32:E32"/>
    <mergeCell ref="F32:G32"/>
    <mergeCell ref="H32:I32"/>
    <mergeCell ref="D30:E30"/>
    <mergeCell ref="F30:I30"/>
    <mergeCell ref="D31:E31"/>
    <mergeCell ref="F31:G31"/>
    <mergeCell ref="H31:I31"/>
    <mergeCell ref="A28:C28"/>
    <mergeCell ref="D28:E28"/>
    <mergeCell ref="F28:G28"/>
    <mergeCell ref="H28:I28"/>
    <mergeCell ref="A29:C29"/>
    <mergeCell ref="D29:E29"/>
    <mergeCell ref="F29:G29"/>
    <mergeCell ref="H29:I29"/>
    <mergeCell ref="A26:C26"/>
    <mergeCell ref="D26:E26"/>
    <mergeCell ref="F26:G26"/>
    <mergeCell ref="H26:I26"/>
    <mergeCell ref="A27:C27"/>
    <mergeCell ref="D27:E27"/>
    <mergeCell ref="F27:G27"/>
    <mergeCell ref="H27:I27"/>
    <mergeCell ref="A24:C24"/>
    <mergeCell ref="D24:E24"/>
    <mergeCell ref="F24:G24"/>
    <mergeCell ref="H24:I24"/>
    <mergeCell ref="A25:C25"/>
    <mergeCell ref="D25:E25"/>
    <mergeCell ref="F25:G25"/>
    <mergeCell ref="H25:I25"/>
    <mergeCell ref="A19:I19"/>
    <mergeCell ref="A20:I21"/>
    <mergeCell ref="A22:C23"/>
    <mergeCell ref="D22:E22"/>
    <mergeCell ref="F22:G22"/>
    <mergeCell ref="H22:I22"/>
    <mergeCell ref="D23:E23"/>
    <mergeCell ref="F23:G23"/>
    <mergeCell ref="H23:I23"/>
    <mergeCell ref="A17:E17"/>
    <mergeCell ref="F17:G17"/>
    <mergeCell ref="H17:I17"/>
    <mergeCell ref="A18:E18"/>
    <mergeCell ref="F18:G18"/>
    <mergeCell ref="H18:I18"/>
    <mergeCell ref="A15:E15"/>
    <mergeCell ref="F15:G15"/>
    <mergeCell ref="H15:I15"/>
    <mergeCell ref="A16:E16"/>
    <mergeCell ref="F16:G16"/>
    <mergeCell ref="H16:I16"/>
    <mergeCell ref="A13:E13"/>
    <mergeCell ref="F13:G13"/>
    <mergeCell ref="H13:I13"/>
    <mergeCell ref="A14:E14"/>
    <mergeCell ref="F14:G14"/>
    <mergeCell ref="H14:I14"/>
    <mergeCell ref="A11:E11"/>
    <mergeCell ref="F11:G11"/>
    <mergeCell ref="H11:I11"/>
    <mergeCell ref="A12:E12"/>
    <mergeCell ref="F12:G12"/>
    <mergeCell ref="H12:I12"/>
    <mergeCell ref="A6:I6"/>
    <mergeCell ref="A7:I8"/>
    <mergeCell ref="A9:B9"/>
    <mergeCell ref="G9:I9"/>
    <mergeCell ref="A10:E10"/>
    <mergeCell ref="F10:G10"/>
    <mergeCell ref="H10:I10"/>
    <mergeCell ref="A1:I2"/>
    <mergeCell ref="A3:C5"/>
    <mergeCell ref="D3:F3"/>
    <mergeCell ref="G3:I3"/>
    <mergeCell ref="D4:F4"/>
    <mergeCell ref="G4:I4"/>
    <mergeCell ref="D5:F5"/>
    <mergeCell ref="G5:I5"/>
  </mergeCells>
  <conditionalFormatting sqref="D32:E32">
    <cfRule type="cellIs" dxfId="2" priority="2" operator="greaterThan">
      <formula>750</formula>
    </cfRule>
  </conditionalFormatting>
  <conditionalFormatting sqref="D32:E32">
    <cfRule type="cellIs" dxfId="1" priority="3" operator="lessThanOrEqual">
      <formula>750</formula>
    </cfRule>
  </conditionalFormatting>
  <conditionalFormatting sqref="H18:I18">
    <cfRule type="cellIs" dxfId="0" priority="4" operator="greaterThan">
      <formula>110</formula>
    </cfRule>
  </conditionalFormatting>
  <pageMargins left="0.70833333333333304" right="0.70833333333333304" top="0.47222222222222199" bottom="0" header="0.511811023622047" footer="0.511811023622047"/>
  <pageSetup paperSize="9" orientation="portrait" horizontalDpi="300" verticalDpi="30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3B3B"/>
  </sheetPr>
  <dimension ref="A1:Z991"/>
  <sheetViews>
    <sheetView showGridLines="0" tabSelected="1" zoomScaleNormal="100" workbookViewId="0">
      <selection activeCell="Q36" sqref="Q36"/>
    </sheetView>
  </sheetViews>
  <sheetFormatPr baseColWidth="10" defaultColWidth="14.42578125" defaultRowHeight="15"/>
  <cols>
    <col min="1" max="9" width="9.140625" style="15" customWidth="1"/>
    <col min="10" max="10" width="10.140625" style="15" customWidth="1"/>
    <col min="11" max="11" width="8.42578125" style="15" customWidth="1"/>
    <col min="12" max="12" width="5" style="15" customWidth="1"/>
    <col min="13" max="13" width="8.42578125" style="15" customWidth="1"/>
    <col min="14" max="14" width="5" style="15" customWidth="1"/>
    <col min="15" max="26" width="9.140625" style="15" customWidth="1"/>
  </cols>
  <sheetData>
    <row r="1" spans="1:26" ht="14.2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4.25" customHeight="1">
      <c r="A2" s="14"/>
      <c r="B2" s="14"/>
      <c r="C2" s="14"/>
      <c r="D2" s="14"/>
      <c r="E2" s="14"/>
      <c r="F2" s="14"/>
      <c r="G2" s="14"/>
      <c r="H2" s="14"/>
      <c r="I2" s="14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4.25" customHeight="1">
      <c r="A3" s="71"/>
      <c r="B3" s="71"/>
      <c r="C3" s="71"/>
      <c r="D3" s="12" t="s">
        <v>1</v>
      </c>
      <c r="E3" s="12"/>
      <c r="F3" s="12"/>
      <c r="G3" s="77" t="s">
        <v>2</v>
      </c>
      <c r="H3" s="77"/>
      <c r="I3" s="77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14.25" customHeight="1">
      <c r="A4" s="71"/>
      <c r="B4" s="71"/>
      <c r="C4" s="71"/>
      <c r="D4" s="10" t="s">
        <v>3</v>
      </c>
      <c r="E4" s="10"/>
      <c r="F4" s="10"/>
      <c r="G4" s="78"/>
      <c r="H4" s="78"/>
      <c r="I4" s="78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14.25" customHeight="1">
      <c r="A5" s="71"/>
      <c r="B5" s="71"/>
      <c r="C5" s="71"/>
      <c r="D5" s="8" t="s">
        <v>4</v>
      </c>
      <c r="E5" s="8"/>
      <c r="F5" s="8"/>
      <c r="G5" s="79"/>
      <c r="H5" s="79"/>
      <c r="I5" s="79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6.75" customHeight="1">
      <c r="A6" s="6"/>
      <c r="B6" s="6"/>
      <c r="C6" s="6"/>
      <c r="D6" s="6"/>
      <c r="E6" s="6"/>
      <c r="F6" s="6"/>
      <c r="G6" s="6"/>
      <c r="H6" s="6"/>
      <c r="I6" s="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15" customHeight="1"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5" customHeight="1">
      <c r="B8" s="75" t="s">
        <v>43</v>
      </c>
      <c r="C8" s="72"/>
      <c r="D8" s="72"/>
      <c r="E8" s="72"/>
      <c r="F8" s="72"/>
      <c r="G8" s="72"/>
      <c r="H8" s="72"/>
      <c r="J8" s="16"/>
      <c r="K8" s="17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5" customHeight="1">
      <c r="B9" s="72"/>
      <c r="C9" s="72"/>
      <c r="D9" s="72"/>
      <c r="E9" s="72"/>
      <c r="F9" s="72"/>
      <c r="G9" s="72"/>
      <c r="H9" s="72"/>
      <c r="J9" s="16"/>
      <c r="K9" s="17"/>
      <c r="L9" s="16"/>
      <c r="M9" s="16"/>
      <c r="N9" s="20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4.25" customHeight="1">
      <c r="B10" s="72"/>
      <c r="C10" s="72"/>
      <c r="D10" s="72"/>
      <c r="E10" s="72"/>
      <c r="F10" s="72"/>
      <c r="G10" s="72"/>
      <c r="H10" s="72"/>
      <c r="J10" s="16"/>
      <c r="K10" s="17"/>
      <c r="L10" s="21"/>
      <c r="M10" s="21"/>
      <c r="N10" s="21"/>
      <c r="O10" s="21"/>
      <c r="P10" s="21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4.25" customHeight="1">
      <c r="B11" s="72"/>
      <c r="C11" s="72"/>
      <c r="D11" s="72"/>
      <c r="E11" s="72"/>
      <c r="F11" s="72"/>
      <c r="G11" s="72"/>
      <c r="H11" s="72"/>
      <c r="J11" s="16"/>
      <c r="K11" s="17"/>
      <c r="L11" s="22"/>
      <c r="M11" s="23"/>
      <c r="N11" s="23"/>
      <c r="O11" s="23"/>
      <c r="P11" s="23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4.25" customHeight="1">
      <c r="B12" s="72"/>
      <c r="C12" s="72"/>
      <c r="D12" s="72"/>
      <c r="E12" s="72"/>
      <c r="F12" s="72"/>
      <c r="G12" s="72"/>
      <c r="H12" s="72"/>
      <c r="J12" s="16"/>
      <c r="L12" s="22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4.25" customHeight="1">
      <c r="B13" s="34"/>
      <c r="C13" s="34"/>
      <c r="D13" s="34"/>
      <c r="E13" s="34"/>
      <c r="F13" s="34"/>
      <c r="G13" s="34"/>
      <c r="H13" s="34"/>
      <c r="J13" s="16"/>
      <c r="K13" s="16"/>
      <c r="L13" s="22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6.75" customHeight="1">
      <c r="A14" s="6"/>
      <c r="B14" s="6"/>
      <c r="C14" s="6"/>
      <c r="D14" s="6"/>
      <c r="E14" s="6"/>
      <c r="F14" s="6"/>
      <c r="G14" s="6"/>
      <c r="H14" s="6"/>
      <c r="I14" s="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15.75" customHeight="1">
      <c r="A15" s="5" t="s">
        <v>21</v>
      </c>
      <c r="B15" s="5"/>
      <c r="C15" s="5"/>
      <c r="D15" s="5"/>
      <c r="E15" s="5"/>
      <c r="F15" s="5"/>
      <c r="G15" s="5"/>
      <c r="H15" s="5"/>
      <c r="I15" s="5"/>
      <c r="J15" s="16"/>
      <c r="K15" s="16"/>
      <c r="L15" s="25"/>
      <c r="M15" s="26"/>
      <c r="N15" s="26"/>
      <c r="O15" s="26"/>
      <c r="P15" s="2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15.75" customHeight="1">
      <c r="A16" s="5"/>
      <c r="B16" s="5"/>
      <c r="C16" s="5"/>
      <c r="D16" s="5"/>
      <c r="E16" s="5"/>
      <c r="F16" s="5"/>
      <c r="G16" s="5"/>
      <c r="H16" s="5"/>
      <c r="I16" s="5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14.25" customHeight="1">
      <c r="A17" s="44"/>
      <c r="B17" s="44"/>
      <c r="C17" s="44"/>
      <c r="D17" s="45" t="s">
        <v>22</v>
      </c>
      <c r="E17" s="45"/>
      <c r="F17" s="46" t="s">
        <v>23</v>
      </c>
      <c r="G17" s="46"/>
      <c r="H17" s="47" t="s">
        <v>24</v>
      </c>
      <c r="I17" s="47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12.75" customHeight="1">
      <c r="A18" s="44"/>
      <c r="B18" s="44"/>
      <c r="C18" s="44"/>
      <c r="D18" s="48" t="s">
        <v>25</v>
      </c>
      <c r="E18" s="48"/>
      <c r="F18" s="49" t="s">
        <v>26</v>
      </c>
      <c r="G18" s="49"/>
      <c r="H18" s="50" t="s">
        <v>27</v>
      </c>
      <c r="I18" s="50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14.25" customHeight="1">
      <c r="A19" s="10" t="s">
        <v>28</v>
      </c>
      <c r="B19" s="10"/>
      <c r="C19" s="10"/>
      <c r="D19" s="2">
        <v>512</v>
      </c>
      <c r="E19" s="2"/>
      <c r="F19" s="51">
        <f>H19/D19</f>
        <v>0.42931640625</v>
      </c>
      <c r="G19" s="51"/>
      <c r="H19" s="52">
        <v>219.81</v>
      </c>
      <c r="I19" s="52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14.25" customHeight="1">
      <c r="A20" s="10" t="s">
        <v>29</v>
      </c>
      <c r="B20" s="10"/>
      <c r="C20" s="10"/>
      <c r="D20" s="76">
        <v>150</v>
      </c>
      <c r="E20" s="76"/>
      <c r="F20" s="2">
        <v>0.51500000000000001</v>
      </c>
      <c r="G20" s="2"/>
      <c r="H20" s="53">
        <f>D20*F20</f>
        <v>77.25</v>
      </c>
      <c r="I20" s="53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4.25" customHeight="1">
      <c r="A21" s="10" t="s">
        <v>30</v>
      </c>
      <c r="B21" s="10"/>
      <c r="C21" s="10"/>
      <c r="D21" s="76">
        <v>0</v>
      </c>
      <c r="E21" s="76"/>
      <c r="F21" s="51">
        <v>1.3</v>
      </c>
      <c r="G21" s="51"/>
      <c r="H21" s="53">
        <f>D21*F21</f>
        <v>0</v>
      </c>
      <c r="I21" s="53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4.25" customHeight="1">
      <c r="A22" s="54" t="s">
        <v>31</v>
      </c>
      <c r="B22" s="54"/>
      <c r="C22" s="54"/>
      <c r="D22" s="2">
        <f>+SUM(D19:E21)</f>
        <v>662</v>
      </c>
      <c r="E22" s="2"/>
      <c r="F22" s="55"/>
      <c r="G22" s="55"/>
      <c r="H22" s="52">
        <f>SUM(H19:I21)</f>
        <v>297.06</v>
      </c>
      <c r="I22" s="52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4.25" customHeight="1">
      <c r="A23" s="10" t="s">
        <v>39</v>
      </c>
      <c r="B23" s="10"/>
      <c r="C23" s="10"/>
      <c r="D23" s="87">
        <v>38</v>
      </c>
      <c r="E23" s="87"/>
      <c r="F23" s="56">
        <v>0.32500000000000001</v>
      </c>
      <c r="G23" s="56"/>
      <c r="H23" s="57">
        <f>D23*F23</f>
        <v>12.35</v>
      </c>
      <c r="I23" s="57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14.25" customHeight="1">
      <c r="A24" s="58" t="s">
        <v>33</v>
      </c>
      <c r="B24" s="58"/>
      <c r="C24" s="58"/>
      <c r="D24" s="59">
        <f>D22+D23</f>
        <v>700</v>
      </c>
      <c r="E24" s="59"/>
      <c r="F24" s="60">
        <f>H24/D24</f>
        <v>0.44201428571428575</v>
      </c>
      <c r="G24" s="60"/>
      <c r="H24" s="61">
        <f>H22+H23</f>
        <v>309.41000000000003</v>
      </c>
      <c r="I24" s="61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14.25" customHeight="1">
      <c r="A25" s="33"/>
      <c r="B25" s="33"/>
      <c r="C25" s="33"/>
      <c r="D25" s="33"/>
      <c r="E25" s="33"/>
      <c r="F25" s="33"/>
      <c r="G25" s="33"/>
      <c r="H25" s="33"/>
      <c r="I25" s="33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14.25" customHeight="1">
      <c r="A26" s="33"/>
      <c r="B26" s="33"/>
      <c r="C26" s="33"/>
      <c r="D26" s="33"/>
      <c r="E26" s="33"/>
      <c r="F26" s="33"/>
      <c r="G26" s="33"/>
      <c r="H26" s="33"/>
      <c r="I26" s="33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14.25" customHeight="1">
      <c r="A27" s="33"/>
      <c r="B27" s="33"/>
      <c r="C27" s="33"/>
      <c r="D27" s="33"/>
      <c r="E27" s="33"/>
      <c r="F27" s="33"/>
      <c r="G27" s="33"/>
      <c r="H27" s="33"/>
      <c r="I27" s="33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33.75" customHeight="1">
      <c r="A28" s="33"/>
      <c r="B28" s="33"/>
      <c r="C28" s="33"/>
      <c r="D28" s="33"/>
      <c r="E28" s="73" t="s">
        <v>40</v>
      </c>
      <c r="F28" s="73"/>
      <c r="G28" s="33"/>
      <c r="H28" s="33"/>
      <c r="I28" s="33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14.25" customHeight="1">
      <c r="A29" s="33"/>
      <c r="B29" s="33"/>
      <c r="C29" s="33"/>
      <c r="D29" s="33"/>
      <c r="E29" s="33" t="s">
        <v>24</v>
      </c>
      <c r="F29" s="33" t="s">
        <v>38</v>
      </c>
      <c r="G29" s="33"/>
      <c r="H29" s="33"/>
      <c r="I29" s="33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14.25" customHeight="1">
      <c r="A30" s="33"/>
      <c r="B30" s="33"/>
      <c r="C30" s="33"/>
      <c r="D30" s="33"/>
      <c r="E30" s="33">
        <v>238</v>
      </c>
      <c r="F30" s="33">
        <v>558</v>
      </c>
      <c r="G30" s="33"/>
      <c r="H30" s="33"/>
      <c r="I30" s="33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14.25" customHeight="1">
      <c r="A31" s="33"/>
      <c r="B31" s="33"/>
      <c r="C31" s="33"/>
      <c r="D31" s="33"/>
      <c r="E31" s="33">
        <v>320</v>
      </c>
      <c r="F31" s="33">
        <v>750</v>
      </c>
      <c r="G31" s="33"/>
      <c r="H31" s="33"/>
      <c r="I31" s="33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14.25" customHeight="1">
      <c r="A32" s="33"/>
      <c r="B32" s="33"/>
      <c r="C32" s="33"/>
      <c r="D32" s="33"/>
      <c r="E32" s="33">
        <v>393</v>
      </c>
      <c r="F32" s="33">
        <v>750</v>
      </c>
      <c r="G32" s="33"/>
      <c r="H32" s="33"/>
      <c r="I32" s="33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4.25" customHeight="1">
      <c r="A33" s="33"/>
      <c r="B33" s="33"/>
      <c r="C33" s="33"/>
      <c r="D33" s="33"/>
      <c r="E33" s="33">
        <v>292</v>
      </c>
      <c r="F33" s="33">
        <v>558</v>
      </c>
      <c r="G33" s="33"/>
      <c r="H33" s="33"/>
      <c r="I33" s="33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14.25" customHeight="1">
      <c r="A34" s="33"/>
      <c r="B34" s="33"/>
      <c r="C34" s="33"/>
      <c r="D34" s="33"/>
      <c r="E34" s="33">
        <v>238</v>
      </c>
      <c r="F34" s="33">
        <v>558</v>
      </c>
      <c r="G34" s="33"/>
      <c r="H34" s="33"/>
      <c r="I34" s="33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32.85" customHeight="1">
      <c r="A35" s="33"/>
      <c r="B35" s="33"/>
      <c r="C35" s="33"/>
      <c r="D35" s="33"/>
      <c r="E35" s="74" t="s">
        <v>41</v>
      </c>
      <c r="F35" s="74"/>
      <c r="G35" s="33"/>
      <c r="H35" s="33"/>
      <c r="I35" s="33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14.25" customHeight="1">
      <c r="A36" s="33"/>
      <c r="B36" s="33"/>
      <c r="C36" s="33"/>
      <c r="D36" s="33"/>
      <c r="E36" s="33" t="s">
        <v>42</v>
      </c>
      <c r="F36" s="33" t="s">
        <v>22</v>
      </c>
      <c r="G36" s="33"/>
      <c r="H36" s="33"/>
      <c r="I36" s="33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14.25" customHeight="1">
      <c r="A37" s="33"/>
      <c r="B37" s="33"/>
      <c r="C37" s="33"/>
      <c r="D37" s="33"/>
      <c r="E37" s="35">
        <f>E30/F30</f>
        <v>0.4265232974910394</v>
      </c>
      <c r="F37" s="33">
        <v>558</v>
      </c>
      <c r="G37" s="33"/>
      <c r="H37" s="33"/>
      <c r="I37" s="33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14.25" customHeight="1">
      <c r="A38" s="33"/>
      <c r="B38" s="33"/>
      <c r="C38" s="33"/>
      <c r="D38" s="33"/>
      <c r="E38" s="35">
        <f>E31/F31</f>
        <v>0.42666666666666669</v>
      </c>
      <c r="F38" s="33">
        <v>750</v>
      </c>
      <c r="G38" s="33"/>
      <c r="H38" s="33"/>
      <c r="I38" s="33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14.25" customHeight="1">
      <c r="A39" s="33"/>
      <c r="B39" s="33"/>
      <c r="C39" s="33"/>
      <c r="D39" s="33"/>
      <c r="E39" s="35">
        <f>E32/F32</f>
        <v>0.52400000000000002</v>
      </c>
      <c r="F39" s="33">
        <v>750</v>
      </c>
      <c r="G39" s="33"/>
      <c r="H39" s="33"/>
      <c r="I39" s="33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4.25" customHeight="1">
      <c r="A40" s="33"/>
      <c r="B40" s="33"/>
      <c r="C40" s="33"/>
      <c r="D40" s="33"/>
      <c r="E40" s="35">
        <f>E33/F33</f>
        <v>0.52329749103942658</v>
      </c>
      <c r="F40" s="33">
        <v>558</v>
      </c>
      <c r="G40" s="33"/>
      <c r="H40" s="33"/>
      <c r="I40" s="33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4.25" customHeight="1">
      <c r="A41" s="33"/>
      <c r="B41" s="33"/>
      <c r="C41" s="33"/>
      <c r="D41" s="33"/>
      <c r="E41" s="35">
        <f>E34/F34</f>
        <v>0.4265232974910394</v>
      </c>
      <c r="F41" s="33">
        <v>558</v>
      </c>
      <c r="G41" s="33"/>
      <c r="H41" s="33"/>
      <c r="I41" s="33"/>
      <c r="J41" s="80" t="s">
        <v>44</v>
      </c>
      <c r="K41" s="80"/>
      <c r="L41" s="80"/>
      <c r="M41" s="80"/>
      <c r="N41" s="80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14.25" customHeight="1">
      <c r="A42" s="33"/>
      <c r="B42" s="33"/>
      <c r="C42" s="33"/>
      <c r="D42" s="33"/>
      <c r="E42" s="33"/>
      <c r="F42" s="33"/>
      <c r="G42" s="33"/>
      <c r="H42" s="33"/>
      <c r="I42" s="33"/>
      <c r="J42" s="80"/>
      <c r="K42" s="80"/>
      <c r="L42" s="80"/>
      <c r="M42" s="80"/>
      <c r="N42" s="80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14.25" customHeight="1">
      <c r="A43" s="33"/>
      <c r="B43" s="33"/>
      <c r="C43" s="33"/>
      <c r="D43" s="33"/>
      <c r="E43" s="33"/>
      <c r="F43" s="33"/>
      <c r="G43" s="33"/>
      <c r="H43" s="33"/>
      <c r="I43" s="33"/>
      <c r="J43" s="81" t="s">
        <v>45</v>
      </c>
      <c r="K43" s="83">
        <v>0.42652329749103901</v>
      </c>
      <c r="L43" s="84" t="s">
        <v>49</v>
      </c>
      <c r="M43" s="86">
        <v>558</v>
      </c>
      <c r="N43" s="84" t="s">
        <v>50</v>
      </c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14.25" customHeight="1">
      <c r="A44" s="33"/>
      <c r="B44" s="33"/>
      <c r="C44" s="33"/>
      <c r="D44" s="33"/>
      <c r="E44" s="33"/>
      <c r="F44" s="33"/>
      <c r="G44" s="33"/>
      <c r="H44" s="33"/>
      <c r="I44" s="33"/>
      <c r="J44" s="81" t="s">
        <v>46</v>
      </c>
      <c r="K44" s="85">
        <v>0.42666666666666703</v>
      </c>
      <c r="L44" s="84" t="s">
        <v>49</v>
      </c>
      <c r="M44" s="86">
        <v>750</v>
      </c>
      <c r="N44" s="84" t="s">
        <v>50</v>
      </c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4.25" customHeight="1">
      <c r="A45" s="16"/>
      <c r="B45" s="16"/>
      <c r="C45" s="16"/>
      <c r="D45" s="16"/>
      <c r="E45" s="16"/>
      <c r="F45" s="16"/>
      <c r="G45" s="16"/>
      <c r="H45" s="16"/>
      <c r="I45" s="16"/>
      <c r="J45" s="81" t="s">
        <v>47</v>
      </c>
      <c r="K45" s="85">
        <v>0.52400000000000002</v>
      </c>
      <c r="L45" s="84" t="s">
        <v>49</v>
      </c>
      <c r="M45" s="86">
        <v>750</v>
      </c>
      <c r="N45" s="84" t="s">
        <v>50</v>
      </c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4.25" customHeight="1">
      <c r="A46" s="16"/>
      <c r="B46" s="16"/>
      <c r="C46" s="16"/>
      <c r="D46" s="16"/>
      <c r="E46" s="16"/>
      <c r="F46" s="16"/>
      <c r="G46" s="16"/>
      <c r="H46" s="16"/>
      <c r="I46" s="16"/>
      <c r="J46" s="81" t="s">
        <v>48</v>
      </c>
      <c r="K46" s="85">
        <v>0.52329749103942702</v>
      </c>
      <c r="L46" s="84" t="s">
        <v>49</v>
      </c>
      <c r="M46" s="86">
        <v>558</v>
      </c>
      <c r="N46" s="84" t="s">
        <v>50</v>
      </c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4.25" customHeight="1">
      <c r="A47" s="16"/>
      <c r="B47" s="16"/>
      <c r="C47" s="16"/>
      <c r="D47" s="16"/>
      <c r="E47" s="16"/>
      <c r="F47" s="16"/>
      <c r="G47" s="16"/>
      <c r="H47" s="16"/>
      <c r="I47" s="16"/>
      <c r="J47" s="82" t="s">
        <v>51</v>
      </c>
      <c r="K47" s="90">
        <v>0.43</v>
      </c>
      <c r="L47" s="88" t="s">
        <v>49</v>
      </c>
      <c r="M47" s="89">
        <v>558</v>
      </c>
      <c r="N47" s="84" t="s">
        <v>50</v>
      </c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4.2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14.2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4.2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4.2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4.2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14.2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14.25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4.25" customHeigh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14.25" customHeight="1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14.25" customHeight="1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4.25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14.25" customHeight="1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4.2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4.25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4.25" customHeight="1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4.2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4.25" customHeigh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14.25" customHeigh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4.25" customHeight="1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14.25" customHeight="1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14.25" customHeight="1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4.25" customHeight="1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4.25" customHeight="1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14.25" customHeight="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14.25" customHeight="1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14.2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4.25" customHeight="1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14.25" customHeight="1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14.25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4.25" customHeight="1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14.25" customHeight="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14.25" customHeight="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14.25" customHeight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4.25" customHeight="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4.25" customHeigh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4.25" customHeight="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4.25" customHeigh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4.2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4.25" customHeigh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14.25" customHeight="1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4.25" customHeigh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4.25" customHeight="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4.25" customHeight="1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4.25" customHeight="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4.25" customHeigh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4.25" customHeigh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4.25" customHeight="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4.25" customHeight="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4.25" customHeight="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4.25" customHeight="1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4.25" customHeigh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4.25" customHeigh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4.25" customHeight="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4.25" customHeigh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4.25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4.25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4.25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4.25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4.25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4.25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4.25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4.25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4.25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4.25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4.25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4.25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4.25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4.25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4.25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4.25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4.25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4.25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4.25" customHeigh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4.25" customHeigh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4.25" customHeigh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4.25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4.25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4.25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4.25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4.25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4.25" customHeigh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4.25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4.25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4.25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4.25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4.25" customHeigh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4.25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4.25" customHeigh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4.25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4.25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4.25" customHeigh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4.25" customHeigh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4.25" customHeigh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4.25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4.2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4.25" customHeigh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4.25" customHeigh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4.25" customHeigh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4.25" customHeigh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4.25" customHeigh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4.25" customHeigh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4.25" customHeigh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4.25" customHeigh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4.25" customHeigh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4.25" customHeigh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4.25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4.25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4.25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4.25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4.25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14.25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4.25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4.25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4.25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4.25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4.25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4.25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4.25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4.25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4.25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4.25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4.25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4.25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4.25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4.25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4.25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4.25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4.25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4.25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4.25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4.25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4.25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4.25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4.25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4.25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4.25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4.25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4.25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4.25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4.25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4.25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4.25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4.25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4.25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4.25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4.25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4.25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4.25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4.25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4.25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4.25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4.25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4.25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4.25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4.25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4.25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4.25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4.25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4.25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4.25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14.25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4.25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4.25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14.25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14.25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14.25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14.25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14.25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4.25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14.25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14.2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4.25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14.25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4.25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4.25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4.25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4.25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4.25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4.25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4.25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4.25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4.25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4.25" customHeigh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4.25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4.25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4.25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4.25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4.25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14.25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14.25" customHeigh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14.25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14.25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14.25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14.25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14.25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14.25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4.25" customHeigh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4.25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4.25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4.25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14.25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14.25" customHeigh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14.25" customHeigh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4.25" customHeigh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14.25" customHeigh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14.25" customHeigh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14.25" customHeigh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4.25" customHeigh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14.25" customHeigh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14.25" customHeigh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14.25" customHeigh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14.25" customHeigh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14.25" customHeight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14.25" customHeight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14.25" customHeight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14.25" customHeight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14.25" customHeight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14.25" customHeight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14.25" customHeight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14.25" customHeight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14.25" customHeight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14.25" customHeight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14.25" customHeight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14.25" customHeight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14.25" customHeight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14.25" customHeight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14.25" customHeight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4.25" customHeight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14.25" customHeight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14.25" customHeight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4.25" customHeight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14.25" customHeight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14.25" customHeight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14.25" customHeight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14.25" customHeight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14.25" customHeight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4.25" customHeight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14.25" customHeight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14.25" customHeight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4.25" customHeigh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14.25" customHeigh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14.25" customHeight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14.25" customHeight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14.25" customHeight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14.25" customHeight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14.25" customHeight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14.25" customHeight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14.25" customHeigh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4.25" customHeight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14.25" customHeight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14.25" customHeight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14.25" customHeight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14.25" customHeight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4.25" customHeight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14.25" customHeight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14.25" customHeight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14.25" customHeight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14.25" customHeight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14.25" customHeigh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14.25" customHeight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14.25" customHeight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4.25" customHeigh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4.25" customHeigh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14.25" customHeigh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14.25" customHeigh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14.25" customHeigh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14.25" customHeigh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14.25" customHeigh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14.25" customHeigh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14.25" customHeigh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14.25" customHeigh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14.25" customHeigh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4.25" customHeigh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4.25" customHeigh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4.25" customHeigh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14.25" customHeigh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14.25" customHeigh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14.25" customHeigh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14.25" customHeigh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14.25" customHeigh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14.25" customHeigh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14.25" customHeigh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14.25" customHeigh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14.25" customHeigh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14.25" customHeigh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14.25" customHeigh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14.25" customHeigh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14.25" customHeigh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14.25" customHeigh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14.25" customHeigh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14.25" customHeigh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4.25" customHeigh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14.25" customHeigh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14.25" customHeigh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14.25" customHeigh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14.25" customHeigh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14.25" customHeigh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14.25" customHeigh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14.25" customHeigh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14.25" customHeigh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14.25" customHeigh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14.25" customHeigh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14.25" customHeigh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14.25" customHeigh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14.25" customHeigh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14.25" customHeigh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14.25" customHeigh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14.25" customHeigh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14.25" customHeigh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14.25" customHeigh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14.25" customHeigh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14.25" customHeigh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14.25" customHeigh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14.25" customHeight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14.25" customHeight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14.25" customHeight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14.25" customHeight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14.25" customHeight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14.25" customHeight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14.25" customHeight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14.25" customHeight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14.25" customHeight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14.25" customHeight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14.25" customHeight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14.25" customHeight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14.25" customHeight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14.25" customHeight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14.25" customHeight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14.25" customHeight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14.25" customHeigh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14.25" customHeigh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14.25" customHeight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14.25" customHeight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14.25" customHeight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14.25" customHeight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14.25" customHeight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14.25" customHeight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14.25" customHeight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14.25" customHeight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14.25" customHeight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14.25" customHeight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14.25" customHeight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14.25" customHeight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14.25" customHeight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14.25" customHeight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14.25" customHeight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14.25" customHeight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14.25" customHeight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14.25" customHeight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14.25" customHeight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14.25" customHeight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14.25" customHeight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14.25" customHeight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14.25" customHeigh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14.25" customHeigh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14.25" customHeight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14.25" customHeight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14.25" customHeight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14.25" customHeight="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14.25" customHeight="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14.25" customHeight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14.25" customHeight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14.25" customHeight="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14.25" customHeight="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14.25" customHeight="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14.25" customHeight="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14.25" customHeight="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14.25" customHeight="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14.25" customHeight="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14.25" customHeight="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14.25" customHeight="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14.25" customHeight="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14.25" customHeight="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14.25" customHeight="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14.25" customHeight="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14.25" customHeight="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14.25" customHeight="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14.25" customHeight="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14.25" customHeight="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14.25" customHeight="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14.25" customHeight="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14.25" customHeight="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14.25" customHeight="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14.25" customHeight="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14.25" customHeight="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14.25" customHeight="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14.25" customHeight="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14.25" customHeight="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14.25" customHeight="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14.25" customHeight="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14.25" customHeight="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14.25" customHeight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14.25" customHeight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14.25" customHeight="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14.25" customHeight="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14.25" customHeight="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14.25" customHeight="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14.25" customHeight="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14.25" customHeight="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14.25" customHeight="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14.25" customHeight="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14.25" customHeight="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14.25" customHeight="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14.25" customHeight="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14.25" customHeight="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14.25" customHeight="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14.25" customHeight="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14.25" customHeight="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14.25" customHeight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14.25" customHeight="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14.25" customHeight="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14.25" customHeight="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14.25" customHeight="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14.25" customHeight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14.25" customHeight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14.25" customHeight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14.25" customHeight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14.25" customHeight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14.25" customHeight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14.25" customHeight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14.25" customHeight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14.25" customHeight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14.25" customHeight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14.25" customHeight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14.25" customHeight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14.25" customHeight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14.25" customHeight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14.25" customHeight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14.25" customHeight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14.25" customHeight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14.25" customHeight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14.25" customHeight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14.25" customHeight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14.25" customHeight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14.25" customHeight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14.25" customHeight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14.25" customHeight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14.25" customHeight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14.25" customHeight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14.25" customHeight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14.25" customHeight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14.25" customHeight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14.25" customHeight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14.25" customHeight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14.25" customHeight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14.25" customHeight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14.25" customHeight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14.25" customHeight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14.25" customHeight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14.25" customHeight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14.25" customHeight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14.25" customHeight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14.25" customHeight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14.25" customHeight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14.25" customHeight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14.25" customHeight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14.25" customHeight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14.25" customHeight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14.25" customHeight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14.25" customHeight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14.25" customHeight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14.25" customHeight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14.25" customHeight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14.25" customHeight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14.25" customHeight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14.25" customHeight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14.25" customHeight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14.25" customHeight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14.25" customHeight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14.25" customHeight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14.25" customHeight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14.25" customHeight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14.25" customHeight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14.25" customHeight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14.25" customHeight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14.25" customHeight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14.25" customHeight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14.25" customHeight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14.25" customHeigh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14.25" customHeight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14.25" customHeight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14.25" customHeight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14.25" customHeight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14.25" customHeight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14.25" customHeight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14.25" customHeight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14.25" customHeight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14.25" customHeight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14.25" customHeight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14.25" customHeight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14.25" customHeight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14.25" customHeight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14.25" customHeight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14.25" customHeight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14.25" customHeight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14.25" customHeight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14.25" customHeight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14.25" customHeight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14.25" customHeight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14.25" customHeight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14.25" customHeight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14.25" customHeight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14.25" customHeight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14.25" customHeight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14.25" customHeight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14.25" customHeight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14.25" customHeight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14.25" customHeight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14.25" customHeight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14.25" customHeight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14.25" customHeight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14.25" customHeight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14.25" customHeight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14.25" customHeight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14.25" customHeight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14.25" customHeight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14.25" customHeight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14.25" customHeight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14.25" customHeight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14.25" customHeight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14.25" customHeight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14.25" customHeight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14.25" customHeight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14.25" customHeight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14.25" customHeight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14.25" customHeight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14.25" customHeight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14.25" customHeight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14.25" customHeight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14.25" customHeight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14.25" customHeight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14.25" customHeight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14.25" customHeight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14.25" customHeight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14.25" customHeight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14.25" customHeight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14.25" customHeight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14.25" customHeight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14.25" customHeight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14.25" customHeight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14.25" customHeight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14.25" customHeight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14.25" customHeight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14.25" customHeight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14.25" customHeight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14.25" customHeight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14.25" customHeight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14.25" customHeight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14.25" customHeight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14.25" customHeight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14.25" customHeight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14.25" customHeight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14.25" customHeight="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14.25" customHeight="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14.25" customHeight="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14.25" customHeight="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14.25" customHeight="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14.25" customHeight="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14.25" customHeight="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14.25" customHeight="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14.25" customHeight="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14.25" customHeight="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14.25" customHeight="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14.25" customHeight="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14.25" customHeight="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14.25" customHeight="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14.25" customHeight="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14.25" customHeight="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14.25" customHeight="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14.25" customHeight="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14.25" customHeight="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14.25" customHeight="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14.25" customHeight="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14.25" customHeight="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14.25" customHeight="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14.25" customHeight="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14.25" customHeight="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14.25" customHeight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14.25" customHeight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14.25" customHeight="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14.25" customHeight="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14.25" customHeight="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14.25" customHeight="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14.25" customHeight="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14.25" customHeight="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14.25" customHeight="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14.25" customHeight="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14.25" customHeight="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14.25" customHeight="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14.25" customHeight="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14.25" customHeight="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14.25" customHeight="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14.25" customHeight="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14.25" customHeight="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14.25" customHeight="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14.25" customHeight="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14.25" customHeight="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14.25" customHeight="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14.25" customHeight="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14.25" customHeight="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14.25" customHeight="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14.25" customHeight="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14.25" customHeight="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14.25" customHeight="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14.25" customHeight="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14.25" customHeight="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14.25" customHeight="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14.25" customHeight="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14.25" customHeight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14.25" customHeight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14.25" customHeight="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14.25" customHeight="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14.25" customHeight="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14.25" customHeight="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14.25" customHeight="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14.25" customHeight="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14.25" customHeight="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14.25" customHeight="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14.25" customHeight="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14.25" customHeight="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14.25" customHeight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14.25" customHeight="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14.25" customHeight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14.25" customHeight="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14.25" customHeight="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14.25" customHeight="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14.25" customHeight="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14.25" customHeight="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14.25" customHeight="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14.25" customHeight="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14.25" customHeight="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14.25" customHeight="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14.25" customHeight="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14.25" customHeight="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14.25" customHeight="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14.25" customHeight="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14.25" customHeight="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14.25" customHeight="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14.25" customHeight="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14.25" customHeight="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14.25" customHeight="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14.25" customHeight="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14.25" customHeight="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14.25" customHeight="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14.25" customHeight="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14.25" customHeight="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14.25" customHeight="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14.25" customHeight="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14.25" customHeight="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14.25" customHeight="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14.25" customHeight="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14.25" customHeight="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14.25" customHeight="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14.25" customHeight="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14.25" customHeight="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14.25" customHeight="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14.25" customHeight="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14.25" customHeight="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14.25" customHeight="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14.25" customHeight="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14.25" customHeight="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14.25" customHeight="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14.25" customHeight="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14.25" customHeight="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14.25" customHeight="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14.25" customHeight="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14.25" customHeight="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14.25" customHeight="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14.25" customHeight="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14.25" customHeight="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14.25" customHeight="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14.25" customHeight="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14.25" customHeight="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14.25" customHeight="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14.25" customHeight="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14.25" customHeight="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14.25" customHeight="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14.25" customHeight="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14.25" customHeight="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14.25" customHeight="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14.25" customHeight="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14.25" customHeight="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14.25" customHeight="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14.25" customHeight="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14.25" customHeight="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14.25" customHeight="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14.25" customHeight="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14.25" customHeight="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14.25" customHeight="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14.25" customHeight="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14.25" customHeight="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14.25" customHeight="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14.25" customHeight="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14.25" customHeight="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14.25" customHeight="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14.25" customHeight="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14.25" customHeight="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14.25" customHeight="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14.25" customHeight="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14.25" customHeight="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14.25" customHeight="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14.25" customHeight="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14.25" customHeight="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14.25" customHeight="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14.25" customHeight="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14.25" customHeight="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14.25" customHeight="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14.25" customHeight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14.25" customHeight="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14.25" customHeight="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14.25" customHeight="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14.25" customHeight="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14.25" customHeight="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14.25" customHeight="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14.25" customHeight="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14.25" customHeight="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14.25" customHeight="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14.25" customHeight="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14.25" customHeight="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14.25" customHeight="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14.25" customHeight="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14.25" customHeight="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14.25" customHeight="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14.25" customHeight="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14.25" customHeight="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14.25" customHeight="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14.25" customHeight="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14.25" customHeight="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14.25" customHeight="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14.25" customHeight="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14.25" customHeight="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14.25" customHeight="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14.25" customHeight="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14.25" customHeight="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14.25" customHeight="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14.25" customHeight="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14.25" customHeight="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14.25" customHeight="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14.25" customHeight="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14.25" customHeight="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14.25" customHeight="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14.25" customHeight="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14.25" customHeight="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14.25" customHeight="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14.25" customHeight="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14.25" customHeight="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14.25" customHeight="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14.25" customHeight="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14.25" customHeight="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14.25" customHeight="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14.25" customHeight="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14.25" customHeight="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14.25" customHeight="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14.25" customHeight="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14.25" customHeight="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14.25" customHeight="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14.25" customHeight="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14.25" customHeight="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14.25" customHeight="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14.25" customHeight="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14.25" customHeight="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14.25" customHeight="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14.25" customHeight="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14.25" customHeight="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14.25" customHeight="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14.25" customHeight="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14.25" customHeight="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14.25" customHeight="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14.25" customHeight="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14.25" customHeight="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14.25" customHeight="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14.25" customHeight="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14.25" customHeight="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14.25" customHeight="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14.25" customHeight="1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14.25" customHeight="1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14.25" customHeight="1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14.25" customHeight="1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14.25" customHeight="1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14.25" customHeight="1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14.25" customHeight="1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14.25" customHeight="1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14.25" customHeight="1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14.25" customHeight="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14.25" customHeight="1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14.25" customHeight="1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14.25" customHeight="1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14.25" customHeight="1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14.25" customHeight="1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14.25" customHeight="1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14.25" customHeight="1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14.25" customHeight="1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14.25" customHeight="1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14.25" customHeight="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14.25" customHeight="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14.25" customHeight="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14.25" customHeight="1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14.25" customHeight="1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14.25" customHeight="1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14.25" customHeight="1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14.25" customHeight="1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14.25" customHeight="1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14.25" customHeight="1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14.25" customHeight="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14.25" customHeight="1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14.25" customHeight="1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14.25" customHeight="1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14.25" customHeight="1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14.25" customHeight="1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14.25" customHeight="1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14.25" customHeight="1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14.25" customHeight="1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14.25" customHeight="1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14.25" customHeight="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14.25" customHeight="1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14.25" customHeight="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14.25" customHeight="1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14.25" customHeight="1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14.25" customHeight="1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14.25" customHeight="1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14.25" customHeight="1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14.25" customHeight="1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14.25" customHeight="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14.25" customHeight="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14.25" customHeight="1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14.25" customHeight="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14.25" customHeight="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14.25" customHeight="1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14.25" customHeight="1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14.25" customHeight="1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14.25" customHeight="1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14.25" customHeight="1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14.25" customHeight="1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14.25" customHeight="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14.25" customHeight="1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14.25" customHeight="1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14.25" customHeight="1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14.25" customHeight="1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14.25" customHeight="1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14.25" customHeight="1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14.25" customHeight="1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14.25" customHeight="1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14.25" customHeight="1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14.25" customHeight="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14.25" customHeight="1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14.25" customHeight="1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14.25" customHeight="1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14.25" customHeight="1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14.25" customHeight="1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14.25" customHeight="1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14.25" customHeight="1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14.25" customHeight="1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14.25" customHeight="1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14.25" customHeight="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14.25" customHeight="1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14.25" customHeight="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14.25" customHeight="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14.25" customHeight="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14.25" customHeight="1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14.25" customHeight="1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14.25" customHeight="1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14.25" customHeight="1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14.25" customHeight="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14.25" customHeight="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14.25" customHeight="1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14.25" customHeight="1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14.25" customHeight="1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14.25" customHeight="1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14.25" customHeight="1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14.25" customHeight="1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14.25" customHeight="1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14.25" customHeight="1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14.25" customHeight="1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14.25" customHeight="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14.25" customHeight="1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14.25" customHeight="1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14.25" customHeight="1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14.25" customHeight="1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14.25" customHeight="1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14.25" customHeight="1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14.25" customHeight="1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14.25" customHeight="1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14.25" customHeight="1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14.25" customHeight="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14.25" customHeight="1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14.25" customHeight="1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14.25" customHeight="1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14.25" customHeight="1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14.25" customHeight="1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14.25" customHeight="1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14.25" customHeight="1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14.25" customHeight="1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14.25" customHeight="1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14.25" customHeight="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14.25" customHeight="1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14.25" customHeight="1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14.25" customHeight="1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14.25" customHeight="1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14.25" customHeight="1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14.25" customHeight="1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14.25" customHeight="1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14.25" customHeight="1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14.25" customHeight="1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14.25" customHeight="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14.25" customHeight="1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14.25" customHeight="1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14.25" customHeight="1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14.25" customHeight="1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14.25" customHeight="1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14.25" customHeight="1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14.25" customHeight="1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14.25" customHeight="1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14.25" customHeight="1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14.25" customHeight="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14.25" customHeight="1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14.25" customHeight="1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14.25" customHeight="1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14.25" customHeight="1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14.25" customHeight="1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14.25" customHeight="1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14.25" customHeight="1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14.25" customHeight="1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14.25" customHeight="1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14.25" customHeight="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14.25" customHeight="1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14.25" customHeight="1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14.25" customHeight="1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14.25" customHeight="1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14.25" customHeight="1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14.25" customHeight="1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14.25" customHeight="1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14.25" customHeight="1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14.25" customHeight="1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14.25" customHeight="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14.25" customHeight="1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14.25" customHeight="1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14.25" customHeight="1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14.25" customHeight="1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14.25" customHeight="1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14.25" customHeight="1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14.25" customHeight="1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14.25" customHeight="1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14.25" customHeight="1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14.25" customHeight="1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</sheetData>
  <sheetProtection password="CC7B" sheet="1" objects="1" scenarios="1"/>
  <mergeCells count="46">
    <mergeCell ref="E28:F28"/>
    <mergeCell ref="E35:F35"/>
    <mergeCell ref="B8:H12"/>
    <mergeCell ref="J41:N42"/>
    <mergeCell ref="A23:C23"/>
    <mergeCell ref="D23:E23"/>
    <mergeCell ref="F23:G23"/>
    <mergeCell ref="H23:I23"/>
    <mergeCell ref="A24:C24"/>
    <mergeCell ref="D24:E24"/>
    <mergeCell ref="F24:G24"/>
    <mergeCell ref="H24:I24"/>
    <mergeCell ref="A21:C21"/>
    <mergeCell ref="D21:E21"/>
    <mergeCell ref="F21:G21"/>
    <mergeCell ref="H21:I21"/>
    <mergeCell ref="A22:C22"/>
    <mergeCell ref="D22:E22"/>
    <mergeCell ref="F22:G22"/>
    <mergeCell ref="H22:I22"/>
    <mergeCell ref="A19:C19"/>
    <mergeCell ref="D19:E19"/>
    <mergeCell ref="F19:G19"/>
    <mergeCell ref="H19:I19"/>
    <mergeCell ref="A20:C20"/>
    <mergeCell ref="D20:E20"/>
    <mergeCell ref="F20:G20"/>
    <mergeCell ref="H20:I20"/>
    <mergeCell ref="A6:I6"/>
    <mergeCell ref="A14:I14"/>
    <mergeCell ref="A15:I16"/>
    <mergeCell ref="A17:C18"/>
    <mergeCell ref="D17:E17"/>
    <mergeCell ref="F17:G17"/>
    <mergeCell ref="H17:I17"/>
    <mergeCell ref="D18:E18"/>
    <mergeCell ref="F18:G18"/>
    <mergeCell ref="H18:I18"/>
    <mergeCell ref="A1:I2"/>
    <mergeCell ref="A3:C5"/>
    <mergeCell ref="D3:F3"/>
    <mergeCell ref="G3:I3"/>
    <mergeCell ref="D4:F4"/>
    <mergeCell ref="G4:I4"/>
    <mergeCell ref="D5:F5"/>
    <mergeCell ref="G5:I5"/>
  </mergeCells>
  <pageMargins left="0.70833333333333304" right="0.70833333333333304" top="0.47222222222222199" bottom="0" header="0.511811023622047" footer="0.511811023622047"/>
  <pageSetup paperSize="9" orientation="portrait" horizontalDpi="300" verticalDpi="300" r:id="rId1"/>
  <ignoredErrors>
    <ignoredError sqref="H22 F2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303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F-HAAB ACTMP</vt:lpstr>
      <vt:lpstr>F-HAAB LADC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Liam</dc:creator>
  <dc:description/>
  <cp:lastModifiedBy>Didier</cp:lastModifiedBy>
  <cp:revision>5</cp:revision>
  <dcterms:created xsi:type="dcterms:W3CDTF">2018-03-08T19:21:08Z</dcterms:created>
  <dcterms:modified xsi:type="dcterms:W3CDTF">2024-06-10T15:43:52Z</dcterms:modified>
  <dc:language>fr-FR</dc:language>
</cp:coreProperties>
</file>